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Fluoride vs. Distance" sheetId="1" r:id="rId1"/>
    <sheet name="Fluoride summary_sheet" sheetId="2" r:id="rId2"/>
    <sheet name="DOC vs. Distance" sheetId="3" r:id="rId3"/>
    <sheet name="DOC summary_sheet" sheetId="4" r:id="rId4"/>
    <sheet name="TOC vs. Distance" sheetId="5" r:id="rId5"/>
    <sheet name="TOC summary_sheet" sheetId="6" r:id="rId6"/>
    <sheet name="Alkalinity vs. Distance" sheetId="7" r:id="rId7"/>
    <sheet name="Alkalinity summary_sheet" sheetId="8" r:id="rId8"/>
    <sheet name="Phosphorus vs. Distance" sheetId="9" r:id="rId9"/>
    <sheet name="Phosphorus summary_sheet" sheetId="10" r:id="rId10"/>
    <sheet name="Calcium vs. Distance" sheetId="11" r:id="rId11"/>
    <sheet name="Calcium summary_sheet" sheetId="12" r:id="rId12"/>
    <sheet name="Nitrate vs. Distance" sheetId="13" r:id="rId13"/>
    <sheet name="Nitrate summary_sheet" sheetId="14" r:id="rId14"/>
    <sheet name="Chloride vs. Distance" sheetId="15" r:id="rId15"/>
    <sheet name="chloride summary_sheet" sheetId="16" r:id="rId16"/>
    <sheet name="031734011" sheetId="17" r:id="rId17"/>
    <sheet name="041608002" sheetId="18" r:id="rId18"/>
    <sheet name="041734002" sheetId="19" r:id="rId19"/>
    <sheet name="051511002" sheetId="20" r:id="rId20"/>
    <sheet name="051610006" sheetId="21" r:id="rId21"/>
    <sheet name="051922001" sheetId="22" r:id="rId22"/>
    <sheet name="061521005" sheetId="23" r:id="rId23"/>
    <sheet name="061607001" sheetId="24" r:id="rId24"/>
    <sheet name="061610001" sheetId="25" r:id="rId25"/>
    <sheet name="071630002" sheetId="26" r:id="rId26"/>
    <sheet name="071723003" sheetId="27" r:id="rId27"/>
    <sheet name="071724007" sheetId="28" r:id="rId28"/>
    <sheet name="071827009" sheetId="29" r:id="rId29"/>
    <sheet name="071923003" sheetId="30" r:id="rId30"/>
    <sheet name="072205001" sheetId="31" r:id="rId31"/>
    <sheet name="081535002" sheetId="32" r:id="rId32"/>
    <sheet name="081912004" sheetId="33" r:id="rId33"/>
    <sheet name="082202001" sheetId="34" r:id="rId34"/>
    <sheet name="091628005" sheetId="35" r:id="rId35"/>
    <sheet name="SANTFEWQ" sheetId="36" r:id="rId36"/>
  </sheets>
  <definedNames>
    <definedName name="DATABASE">'SANTFEWQ'!$A$1:$AP$678</definedName>
  </definedNames>
  <calcPr fullCalcOnLoad="1"/>
</workbook>
</file>

<file path=xl/sharedStrings.xml><?xml version="1.0" encoding="utf-8"?>
<sst xmlns="http://schemas.openxmlformats.org/spreadsheetml/2006/main" count="2219" uniqueCount="119">
  <si>
    <t>SITEID</t>
  </si>
  <si>
    <t>DATSAMP</t>
  </si>
  <si>
    <t>TIME</t>
  </si>
  <si>
    <t>TEMP</t>
  </si>
  <si>
    <t>PHF</t>
  </si>
  <si>
    <t>SP_COND</t>
  </si>
  <si>
    <t>DO</t>
  </si>
  <si>
    <t>TURB</t>
  </si>
  <si>
    <t>ALKTOT</t>
  </si>
  <si>
    <t>NH3NDISS</t>
  </si>
  <si>
    <t>NH3NTOT</t>
  </si>
  <si>
    <t>CLTOT</t>
  </si>
  <si>
    <t>FTOT</t>
  </si>
  <si>
    <t>FDISS</t>
  </si>
  <si>
    <t>NO3NDISS</t>
  </si>
  <si>
    <t>NO3NTOT</t>
  </si>
  <si>
    <t>NO2NDISS</t>
  </si>
  <si>
    <t>OPO4DISS</t>
  </si>
  <si>
    <t>SO4DISS</t>
  </si>
  <si>
    <t>SO4TOT</t>
  </si>
  <si>
    <t>TOC</t>
  </si>
  <si>
    <t>DOC</t>
  </si>
  <si>
    <t>CADISS</t>
  </si>
  <si>
    <t>CATOT</t>
  </si>
  <si>
    <t>PBTOT</t>
  </si>
  <si>
    <t>MGDISS</t>
  </si>
  <si>
    <t>MGTOT</t>
  </si>
  <si>
    <t>KDISS</t>
  </si>
  <si>
    <t>KTOT</t>
  </si>
  <si>
    <t>NADISS</t>
  </si>
  <si>
    <t>NATOT</t>
  </si>
  <si>
    <t>SRDISS</t>
  </si>
  <si>
    <t>PTOT</t>
  </si>
  <si>
    <t>TKN</t>
  </si>
  <si>
    <t>TSS</t>
  </si>
  <si>
    <t>TDS</t>
  </si>
  <si>
    <t>VSS</t>
  </si>
  <si>
    <t>CDTOT</t>
  </si>
  <si>
    <t>ASTOT</t>
  </si>
  <si>
    <t>EXPR1039</t>
  </si>
  <si>
    <t>MNTOT</t>
  </si>
  <si>
    <t>CONDT</t>
  </si>
  <si>
    <t>-071827009</t>
  </si>
  <si>
    <t>-071923003</t>
  </si>
  <si>
    <t>-081912004</t>
  </si>
  <si>
    <t>-072205001</t>
  </si>
  <si>
    <t>-082202001</t>
  </si>
  <si>
    <t>-061521005</t>
  </si>
  <si>
    <t>-031734011</t>
  </si>
  <si>
    <t>-041608002</t>
  </si>
  <si>
    <t>-041734002</t>
  </si>
  <si>
    <t>-051511002</t>
  </si>
  <si>
    <t>-051610006</t>
  </si>
  <si>
    <t>-061607001</t>
  </si>
  <si>
    <t>-061610001</t>
  </si>
  <si>
    <t>-051922001</t>
  </si>
  <si>
    <t>-071723003</t>
  </si>
  <si>
    <t>-071724007</t>
  </si>
  <si>
    <t>-051832002</t>
  </si>
  <si>
    <t>-052032004</t>
  </si>
  <si>
    <t>-052108003</t>
  </si>
  <si>
    <t>-061806003</t>
  </si>
  <si>
    <t>-061821007</t>
  </si>
  <si>
    <t>-071801001</t>
  </si>
  <si>
    <t>-071929003</t>
  </si>
  <si>
    <t>-082102001</t>
  </si>
  <si>
    <t>-062014001</t>
  </si>
  <si>
    <t>-071630002</t>
  </si>
  <si>
    <t>-081535002</t>
  </si>
  <si>
    <t>-091628005</t>
  </si>
  <si>
    <t>-052101001</t>
  </si>
  <si>
    <t>-062210005</t>
  </si>
  <si>
    <t>-062118005</t>
  </si>
  <si>
    <t>-072022001</t>
  </si>
  <si>
    <t>-072022002</t>
  </si>
  <si>
    <t>-031734029</t>
  </si>
  <si>
    <t>-041712004</t>
  </si>
  <si>
    <t>-051536001</t>
  </si>
  <si>
    <t>-061624001</t>
  </si>
  <si>
    <t>-061634003</t>
  </si>
  <si>
    <t>-071727002</t>
  </si>
  <si>
    <t>-071526002</t>
  </si>
  <si>
    <t>-081513001</t>
  </si>
  <si>
    <t>-081724001</t>
  </si>
  <si>
    <t>-062021004</t>
  </si>
  <si>
    <t>-031635028</t>
  </si>
  <si>
    <t>-071528002</t>
  </si>
  <si>
    <t>-062135004</t>
  </si>
  <si>
    <t>-062210002</t>
  </si>
  <si>
    <t>-062210009</t>
  </si>
  <si>
    <t>-072123006</t>
  </si>
  <si>
    <t>-072132001</t>
  </si>
  <si>
    <t>-051819002</t>
  </si>
  <si>
    <t>-071635001</t>
  </si>
  <si>
    <t>-051810004</t>
  </si>
  <si>
    <t>-061809003</t>
  </si>
  <si>
    <t>-061923002</t>
  </si>
  <si>
    <t>-051819001</t>
  </si>
  <si>
    <t>-051621002</t>
  </si>
  <si>
    <t>-061607012</t>
  </si>
  <si>
    <t>-061618003</t>
  </si>
  <si>
    <t>-061512010</t>
  </si>
  <si>
    <t>-051630002</t>
  </si>
  <si>
    <t>-061629001</t>
  </si>
  <si>
    <t>-051828004</t>
  </si>
  <si>
    <t>-062013001</t>
  </si>
  <si>
    <t>Mean</t>
  </si>
  <si>
    <t>Median</t>
  </si>
  <si>
    <t>Minimum</t>
  </si>
  <si>
    <t>Maximum</t>
  </si>
  <si>
    <t>Plus</t>
  </si>
  <si>
    <t>Minus</t>
  </si>
  <si>
    <t>stdev</t>
  </si>
  <si>
    <t>variance</t>
  </si>
  <si>
    <t>Distance above scarp (km)</t>
  </si>
  <si>
    <t>Site_ID</t>
  </si>
  <si>
    <t>Distance from</t>
  </si>
  <si>
    <t>scarp (km)</t>
  </si>
  <si>
    <t>Distance from scarp (km)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</si>
</sst>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00000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worksheet" Target="worksheets/sheet17.xml" /><Relationship Id="rId26" Type="http://schemas.openxmlformats.org/officeDocument/2006/relationships/worksheet" Target="worksheets/sheet18.xml" /><Relationship Id="rId27" Type="http://schemas.openxmlformats.org/officeDocument/2006/relationships/worksheet" Target="worksheets/sheet19.xml" /><Relationship Id="rId28" Type="http://schemas.openxmlformats.org/officeDocument/2006/relationships/worksheet" Target="worksheets/sheet20.xml" /><Relationship Id="rId29" Type="http://schemas.openxmlformats.org/officeDocument/2006/relationships/worksheet" Target="worksheets/sheet21.xml" /><Relationship Id="rId30" Type="http://schemas.openxmlformats.org/officeDocument/2006/relationships/worksheet" Target="worksheets/sheet22.xml" /><Relationship Id="rId31" Type="http://schemas.openxmlformats.org/officeDocument/2006/relationships/worksheet" Target="worksheets/sheet23.xml" /><Relationship Id="rId32" Type="http://schemas.openxmlformats.org/officeDocument/2006/relationships/worksheet" Target="worksheets/sheet24.xml" /><Relationship Id="rId33" Type="http://schemas.openxmlformats.org/officeDocument/2006/relationships/worksheet" Target="worksheets/sheet25.xml" /><Relationship Id="rId34" Type="http://schemas.openxmlformats.org/officeDocument/2006/relationships/worksheet" Target="worksheets/sheet26.xml" /><Relationship Id="rId35" Type="http://schemas.openxmlformats.org/officeDocument/2006/relationships/worksheet" Target="worksheets/sheet27.xml" /><Relationship Id="rId36" Type="http://schemas.openxmlformats.org/officeDocument/2006/relationships/worksheet" Target="worksheets/sheet28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Groundwater Fluoride vs. Distance From Scarp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7775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'Fluoride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'Fluoride summary_sheet'!$D$3:$D$21</c:f>
              <c:numCache>
                <c:ptCount val="19"/>
                <c:pt idx="0">
                  <c:v>0.389</c:v>
                </c:pt>
                <c:pt idx="1">
                  <c:v>0.086</c:v>
                </c:pt>
                <c:pt idx="2">
                  <c:v>0.229</c:v>
                </c:pt>
                <c:pt idx="3">
                  <c:v>0.054</c:v>
                </c:pt>
                <c:pt idx="4">
                  <c:v>0.062</c:v>
                </c:pt>
                <c:pt idx="5">
                  <c:v>0.245</c:v>
                </c:pt>
                <c:pt idx="6">
                  <c:v>0.08</c:v>
                </c:pt>
                <c:pt idx="7">
                  <c:v>0.1195</c:v>
                </c:pt>
                <c:pt idx="8">
                  <c:v>0.062</c:v>
                </c:pt>
                <c:pt idx="9">
                  <c:v>0.05</c:v>
                </c:pt>
                <c:pt idx="10">
                  <c:v>0.273</c:v>
                </c:pt>
                <c:pt idx="11">
                  <c:v>0.07</c:v>
                </c:pt>
                <c:pt idx="12">
                  <c:v>0.391</c:v>
                </c:pt>
                <c:pt idx="13">
                  <c:v>0.45</c:v>
                </c:pt>
                <c:pt idx="14">
                  <c:v>0.275</c:v>
                </c:pt>
                <c:pt idx="15">
                  <c:v>0.162</c:v>
                </c:pt>
                <c:pt idx="16">
                  <c:v>0.26</c:v>
                </c:pt>
                <c:pt idx="17">
                  <c:v>0.243</c:v>
                </c:pt>
                <c:pt idx="18">
                  <c:v>0.068</c:v>
                </c:pt>
              </c:numCache>
            </c:numRef>
          </c:yVal>
          <c:smooth val="0"/>
        </c:ser>
        <c:ser>
          <c:idx val="0"/>
          <c:order val="1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'Fluoride summary_sheet'!$E$3:$E$21</c:f>
                <c:numCache>
                  <c:ptCount val="19"/>
                  <c:pt idx="0">
                    <c:v>0.11249999999999993</c:v>
                  </c:pt>
                  <c:pt idx="1">
                    <c:v>0.05710526315789474</c:v>
                  </c:pt>
                  <c:pt idx="2">
                    <c:v>0.07596153846153839</c:v>
                  </c:pt>
                  <c:pt idx="3">
                    <c:v>0.12665217391304345</c:v>
                  </c:pt>
                  <c:pt idx="4">
                    <c:v>0.05527272727272728</c:v>
                  </c:pt>
                  <c:pt idx="5">
                    <c:v>0.08373913043478257</c:v>
                  </c:pt>
                  <c:pt idx="6">
                    <c:v>0.07379999999999998</c:v>
                  </c:pt>
                  <c:pt idx="7">
                    <c:v>0.10092307692307698</c:v>
                  </c:pt>
                  <c:pt idx="8">
                    <c:v>0.08173913043478259</c:v>
                  </c:pt>
                  <c:pt idx="9">
                    <c:v>0.067</c:v>
                  </c:pt>
                  <c:pt idx="10">
                    <c:v>0.12157692307692308</c:v>
                  </c:pt>
                  <c:pt idx="11">
                    <c:v>0.06616000000000001</c:v>
                  </c:pt>
                  <c:pt idx="12">
                    <c:v>0.19371999999999995</c:v>
                  </c:pt>
                  <c:pt idx="13">
                    <c:v>0.05683333333333329</c:v>
                  </c:pt>
                  <c:pt idx="14">
                    <c:v>0.13763999999999998</c:v>
                  </c:pt>
                  <c:pt idx="15">
                    <c:v>0.07523529411764704</c:v>
                  </c:pt>
                  <c:pt idx="16">
                    <c:v>0.24427999999999994</c:v>
                  </c:pt>
                  <c:pt idx="17">
                    <c:v>0.10096000000000005</c:v>
                  </c:pt>
                  <c:pt idx="18">
                    <c:v>0.10908333333333332</c:v>
                  </c:pt>
                </c:numCache>
              </c:numRef>
            </c:plus>
            <c:minus>
              <c:numRef>
                <c:f>'Fluoride summary_sheet'!$F$3:$F$21</c:f>
                <c:numCache>
                  <c:ptCount val="19"/>
                  <c:pt idx="0">
                    <c:v>0.13650000000000007</c:v>
                  </c:pt>
                  <c:pt idx="1">
                    <c:v>0.06289473684210527</c:v>
                  </c:pt>
                  <c:pt idx="2">
                    <c:v>0.0910384615384616</c:v>
                  </c:pt>
                  <c:pt idx="3">
                    <c:v>0.04334782608695653</c:v>
                  </c:pt>
                  <c:pt idx="4">
                    <c:v>0.05472727272727272</c:v>
                  </c:pt>
                  <c:pt idx="5">
                    <c:v>0.12326086956521745</c:v>
                  </c:pt>
                  <c:pt idx="6">
                    <c:v>0.056200000000000014</c:v>
                  </c:pt>
                  <c:pt idx="7">
                    <c:v>0.09707692307692303</c:v>
                  </c:pt>
                  <c:pt idx="8">
                    <c:v>0.0482608695652174</c:v>
                  </c:pt>
                  <c:pt idx="9">
                    <c:v>0.043</c:v>
                  </c:pt>
                  <c:pt idx="10">
                    <c:v>0.08742307692307694</c:v>
                  </c:pt>
                  <c:pt idx="11">
                    <c:v>0.036840000000000005</c:v>
                  </c:pt>
                  <c:pt idx="12">
                    <c:v>0.18228000000000003</c:v>
                  </c:pt>
                  <c:pt idx="13">
                    <c:v>0.16016666666666668</c:v>
                  </c:pt>
                  <c:pt idx="14">
                    <c:v>0.07136</c:v>
                  </c:pt>
                  <c:pt idx="15">
                    <c:v>0.10276470588235295</c:v>
                  </c:pt>
                  <c:pt idx="16">
                    <c:v>0.09772000000000006</c:v>
                  </c:pt>
                  <c:pt idx="17">
                    <c:v>0.15603999999999996</c:v>
                  </c:pt>
                  <c:pt idx="18">
                    <c:v>0.05991666666666669</c:v>
                  </c:pt>
                </c:numCache>
              </c:numRef>
            </c:minus>
            <c:noEndCap val="0"/>
          </c:errBars>
          <c:xVal>
            <c:numRef>
              <c:f>'Fluoride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'Fluoride summary_sheet'!$C$3:$C$21</c:f>
              <c:numCache>
                <c:ptCount val="19"/>
                <c:pt idx="0">
                  <c:v>0.3945000000000001</c:v>
                </c:pt>
                <c:pt idx="1">
                  <c:v>0.08289473684210527</c:v>
                </c:pt>
                <c:pt idx="2">
                  <c:v>0.2300384615384616</c:v>
                </c:pt>
                <c:pt idx="3">
                  <c:v>0.06334782608695654</c:v>
                </c:pt>
                <c:pt idx="4">
                  <c:v>0.07472727272727273</c:v>
                </c:pt>
                <c:pt idx="5">
                  <c:v>0.24926086956521745</c:v>
                </c:pt>
                <c:pt idx="6">
                  <c:v>0.07620000000000002</c:v>
                </c:pt>
                <c:pt idx="7">
                  <c:v>0.12807692307692303</c:v>
                </c:pt>
                <c:pt idx="8">
                  <c:v>0.0682608695652174</c:v>
                </c:pt>
                <c:pt idx="9">
                  <c:v>0.063</c:v>
                </c:pt>
                <c:pt idx="10">
                  <c:v>0.27842307692307694</c:v>
                </c:pt>
                <c:pt idx="11">
                  <c:v>0.07384</c:v>
                </c:pt>
                <c:pt idx="12">
                  <c:v>0.40828000000000003</c:v>
                </c:pt>
                <c:pt idx="13">
                  <c:v>0.4251666666666667</c:v>
                </c:pt>
                <c:pt idx="14">
                  <c:v>0.28236</c:v>
                </c:pt>
                <c:pt idx="15">
                  <c:v>0.16476470588235295</c:v>
                </c:pt>
                <c:pt idx="16">
                  <c:v>0.26572000000000007</c:v>
                </c:pt>
                <c:pt idx="17">
                  <c:v>0.23903999999999997</c:v>
                </c:pt>
                <c:pt idx="18">
                  <c:v>0.08591666666666668</c:v>
                </c:pt>
              </c:numCache>
            </c:numRef>
          </c:yVal>
          <c:smooth val="0"/>
        </c:ser>
        <c:axId val="17309423"/>
        <c:axId val="21567080"/>
      </c:scatterChart>
      <c:valAx>
        <c:axId val="17309423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Scarp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21567080"/>
        <c:crosses val="autoZero"/>
        <c:crossBetween val="midCat"/>
        <c:dispUnits/>
      </c:valAx>
      <c:valAx>
        <c:axId val="2156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Fluoride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09423"/>
        <c:crossesAt val="-5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575"/>
          <c:y val="0.5075"/>
          <c:w val="0.08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Groundwater DOC vs. Distance From Scarp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777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'DOC summary_sheet'!$E$3:$E$21</c:f>
                <c:numCache>
                  <c:ptCount val="19"/>
                  <c:pt idx="0">
                    <c:v>6.003846153846153</c:v>
                  </c:pt>
                  <c:pt idx="1">
                    <c:v>21.295263157894738</c:v>
                  </c:pt>
                  <c:pt idx="2">
                    <c:v>3.6318518518518514</c:v>
                  </c:pt>
                  <c:pt idx="3">
                    <c:v>9.7708</c:v>
                  </c:pt>
                  <c:pt idx="4">
                    <c:v>5.533636363636362</c:v>
                  </c:pt>
                  <c:pt idx="5">
                    <c:v>7.145652173913042</c:v>
                  </c:pt>
                  <c:pt idx="6">
                    <c:v>4.791600000000001</c:v>
                  </c:pt>
                  <c:pt idx="7">
                    <c:v>7.027692307692307</c:v>
                  </c:pt>
                  <c:pt idx="8">
                    <c:v>5.122173913043477</c:v>
                  </c:pt>
                  <c:pt idx="9">
                    <c:v>7.393076923076924</c:v>
                  </c:pt>
                  <c:pt idx="10">
                    <c:v>12.42074074074074</c:v>
                  </c:pt>
                  <c:pt idx="11">
                    <c:v>5.795769230769231</c:v>
                  </c:pt>
                  <c:pt idx="12">
                    <c:v>43.894400000000005</c:v>
                  </c:pt>
                  <c:pt idx="13">
                    <c:v>20.726923076923075</c:v>
                  </c:pt>
                  <c:pt idx="14">
                    <c:v>34.7752</c:v>
                  </c:pt>
                  <c:pt idx="15">
                    <c:v>12.540555555555553</c:v>
                  </c:pt>
                  <c:pt idx="16">
                    <c:v>32.8524</c:v>
                  </c:pt>
                  <c:pt idx="17">
                    <c:v>38.3524</c:v>
                  </c:pt>
                  <c:pt idx="18">
                    <c:v>4.8108</c:v>
                  </c:pt>
                </c:numCache>
              </c:numRef>
            </c:plus>
            <c:minus>
              <c:numRef>
                <c:f>'DOC summary_sheet'!$F$3:$F$21</c:f>
                <c:numCache>
                  <c:ptCount val="19"/>
                  <c:pt idx="0">
                    <c:v>2.2261538461538457</c:v>
                  </c:pt>
                  <c:pt idx="1">
                    <c:v>3.724736842105263</c:v>
                  </c:pt>
                  <c:pt idx="2">
                    <c:v>1.2481481481481485</c:v>
                  </c:pt>
                  <c:pt idx="3">
                    <c:v>1.5492000000000001</c:v>
                  </c:pt>
                  <c:pt idx="4">
                    <c:v>1.186363636363637</c:v>
                  </c:pt>
                  <c:pt idx="5">
                    <c:v>1.6843478260869569</c:v>
                  </c:pt>
                  <c:pt idx="6">
                    <c:v>2.4484</c:v>
                  </c:pt>
                  <c:pt idx="7">
                    <c:v>1.4923076923076932</c:v>
                  </c:pt>
                  <c:pt idx="8">
                    <c:v>1.507826086956522</c:v>
                  </c:pt>
                  <c:pt idx="9">
                    <c:v>2.556923076923076</c:v>
                  </c:pt>
                  <c:pt idx="10">
                    <c:v>2.659259259259259</c:v>
                  </c:pt>
                  <c:pt idx="11">
                    <c:v>2.7242307692307697</c:v>
                  </c:pt>
                  <c:pt idx="12">
                    <c:v>4.765599999999999</c:v>
                  </c:pt>
                  <c:pt idx="13">
                    <c:v>8.473076923076922</c:v>
                  </c:pt>
                  <c:pt idx="14">
                    <c:v>3.8847999999999994</c:v>
                  </c:pt>
                  <c:pt idx="15">
                    <c:v>3.649444444444446</c:v>
                  </c:pt>
                  <c:pt idx="16">
                    <c:v>3.3475999999999977</c:v>
                  </c:pt>
                  <c:pt idx="17">
                    <c:v>3.927599999999999</c:v>
                  </c:pt>
                  <c:pt idx="18">
                    <c:v>2.3591999999999995</c:v>
                  </c:pt>
                </c:numCache>
              </c:numRef>
            </c:minus>
            <c:noEndCap val="0"/>
          </c:errBars>
          <c:xVal>
            <c:numRef>
              <c:f>'DOC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'DOC summary_sheet'!$C$3:$C$21</c:f>
              <c:numCache>
                <c:ptCount val="19"/>
                <c:pt idx="0">
                  <c:v>3.026153846153846</c:v>
                </c:pt>
                <c:pt idx="1">
                  <c:v>4.104736842105263</c:v>
                </c:pt>
                <c:pt idx="2">
                  <c:v>1.6281481481481483</c:v>
                </c:pt>
                <c:pt idx="3">
                  <c:v>1.9892</c:v>
                </c:pt>
                <c:pt idx="4">
                  <c:v>1.566363636363637</c:v>
                </c:pt>
                <c:pt idx="5">
                  <c:v>2.144347826086957</c:v>
                </c:pt>
                <c:pt idx="6">
                  <c:v>2.8284</c:v>
                </c:pt>
                <c:pt idx="7">
                  <c:v>1.8723076923076933</c:v>
                </c:pt>
                <c:pt idx="8">
                  <c:v>1.8878260869565222</c:v>
                </c:pt>
                <c:pt idx="9">
                  <c:v>3.4069230769230763</c:v>
                </c:pt>
                <c:pt idx="10">
                  <c:v>3.259259259259259</c:v>
                </c:pt>
                <c:pt idx="11">
                  <c:v>3.1042307692307696</c:v>
                </c:pt>
                <c:pt idx="12">
                  <c:v>5.285599999999999</c:v>
                </c:pt>
                <c:pt idx="13">
                  <c:v>8.853076923076923</c:v>
                </c:pt>
                <c:pt idx="14">
                  <c:v>4.514799999999999</c:v>
                </c:pt>
                <c:pt idx="15">
                  <c:v>6.179444444444446</c:v>
                </c:pt>
                <c:pt idx="16">
                  <c:v>4.197599999999998</c:v>
                </c:pt>
                <c:pt idx="17">
                  <c:v>4.547599999999999</c:v>
                </c:pt>
                <c:pt idx="18">
                  <c:v>2.8491999999999997</c:v>
                </c:pt>
              </c:numCache>
            </c:numRef>
          </c:yVal>
          <c:smooth val="0"/>
        </c:ser>
        <c:ser>
          <c:idx val="1"/>
          <c:order val="1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'DOC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'DOC summary_sheet'!$D$3:$D$21</c:f>
              <c:numCache>
                <c:ptCount val="19"/>
                <c:pt idx="0">
                  <c:v>2.56</c:v>
                </c:pt>
                <c:pt idx="1">
                  <c:v>2</c:v>
                </c:pt>
                <c:pt idx="2">
                  <c:v>0.85</c:v>
                </c:pt>
                <c:pt idx="3">
                  <c:v>0.96</c:v>
                </c:pt>
                <c:pt idx="4">
                  <c:v>0.85</c:v>
                </c:pt>
                <c:pt idx="5">
                  <c:v>1</c:v>
                </c:pt>
                <c:pt idx="6">
                  <c:v>2.33</c:v>
                </c:pt>
                <c:pt idx="7">
                  <c:v>0.85</c:v>
                </c:pt>
                <c:pt idx="8">
                  <c:v>0.85</c:v>
                </c:pt>
                <c:pt idx="9">
                  <c:v>2.41</c:v>
                </c:pt>
                <c:pt idx="10">
                  <c:v>1.34</c:v>
                </c:pt>
                <c:pt idx="11">
                  <c:v>2.125</c:v>
                </c:pt>
                <c:pt idx="12">
                  <c:v>2.18</c:v>
                </c:pt>
                <c:pt idx="13">
                  <c:v>6.7</c:v>
                </c:pt>
                <c:pt idx="14">
                  <c:v>2.4</c:v>
                </c:pt>
                <c:pt idx="15">
                  <c:v>5.41</c:v>
                </c:pt>
                <c:pt idx="16">
                  <c:v>1.58</c:v>
                </c:pt>
                <c:pt idx="17">
                  <c:v>1.88</c:v>
                </c:pt>
                <c:pt idx="18">
                  <c:v>2.48</c:v>
                </c:pt>
              </c:numCache>
            </c:numRef>
          </c:yVal>
          <c:smooth val="0"/>
        </c:ser>
        <c:axId val="59885993"/>
        <c:axId val="2103026"/>
      </c:scatterChart>
      <c:valAx>
        <c:axId val="59885993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Scarp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2103026"/>
        <c:crosses val="autoZero"/>
        <c:crossBetween val="midCat"/>
        <c:dispUnits/>
      </c:valAx>
      <c:valAx>
        <c:axId val="210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5993"/>
        <c:crossesAt val="-5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575"/>
          <c:y val="0.526"/>
          <c:w val="0.08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Groundwater TOC vs. Distance From Scarp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777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'TOC summary_sheet'!$E$3:$E$21</c:f>
                <c:numCache>
                  <c:ptCount val="19"/>
                  <c:pt idx="0">
                    <c:v>26.658333333333335</c:v>
                  </c:pt>
                  <c:pt idx="1">
                    <c:v>21.771428571428572</c:v>
                  </c:pt>
                  <c:pt idx="2">
                    <c:v>18.13636363636364</c:v>
                  </c:pt>
                  <c:pt idx="3">
                    <c:v>50.59166666666667</c:v>
                  </c:pt>
                  <c:pt idx="4">
                    <c:v>3.62</c:v>
                  </c:pt>
                  <c:pt idx="5">
                    <c:v>19.29090909090909</c:v>
                  </c:pt>
                  <c:pt idx="6">
                    <c:v>9.375</c:v>
                  </c:pt>
                  <c:pt idx="7">
                    <c:v>9.190909090909091</c:v>
                  </c:pt>
                  <c:pt idx="8">
                    <c:v>109.89166666666667</c:v>
                  </c:pt>
                  <c:pt idx="9">
                    <c:v>11.776923076923076</c:v>
                  </c:pt>
                  <c:pt idx="10">
                    <c:v>13.183333333333334</c:v>
                  </c:pt>
                  <c:pt idx="11">
                    <c:v>6.218181818181818</c:v>
                  </c:pt>
                  <c:pt idx="12">
                    <c:v>3.6384615384615384</c:v>
                  </c:pt>
                  <c:pt idx="13">
                    <c:v>2.7272727272727266</c:v>
                  </c:pt>
                  <c:pt idx="14">
                    <c:v>6.608333333333334</c:v>
                  </c:pt>
                  <c:pt idx="15">
                    <c:v>23.819999999999997</c:v>
                  </c:pt>
                  <c:pt idx="16">
                    <c:v>7.1416666666666675</c:v>
                  </c:pt>
                  <c:pt idx="17">
                    <c:v>7.775</c:v>
                  </c:pt>
                  <c:pt idx="18">
                    <c:v>10.525</c:v>
                  </c:pt>
                </c:numCache>
              </c:numRef>
            </c:plus>
            <c:minus>
              <c:numRef>
                <c:f>'TOC summary_sheet'!$F$3:$F$21</c:f>
                <c:numCache>
                  <c:ptCount val="19"/>
                  <c:pt idx="0">
                    <c:v>3.941666666666666</c:v>
                  </c:pt>
                  <c:pt idx="1">
                    <c:v>3.6285714285714286</c:v>
                  </c:pt>
                  <c:pt idx="2">
                    <c:v>3.1636363636363627</c:v>
                  </c:pt>
                  <c:pt idx="3">
                    <c:v>6.908333333333332</c:v>
                  </c:pt>
                  <c:pt idx="4">
                    <c:v>1.48</c:v>
                  </c:pt>
                  <c:pt idx="5">
                    <c:v>3.9090909090909096</c:v>
                  </c:pt>
                  <c:pt idx="6">
                    <c:v>2.725</c:v>
                  </c:pt>
                  <c:pt idx="7">
                    <c:v>2.6090909090909093</c:v>
                  </c:pt>
                  <c:pt idx="8">
                    <c:v>13.808333333333332</c:v>
                  </c:pt>
                  <c:pt idx="9">
                    <c:v>3.7230769230769223</c:v>
                  </c:pt>
                  <c:pt idx="10">
                    <c:v>3.716666666666667</c:v>
                  </c:pt>
                  <c:pt idx="11">
                    <c:v>2.081818181818182</c:v>
                  </c:pt>
                  <c:pt idx="12">
                    <c:v>2.261538461538462</c:v>
                  </c:pt>
                  <c:pt idx="13">
                    <c:v>2.072727272727273</c:v>
                  </c:pt>
                  <c:pt idx="14">
                    <c:v>2.4916666666666667</c:v>
                  </c:pt>
                  <c:pt idx="15">
                    <c:v>5.58</c:v>
                  </c:pt>
                  <c:pt idx="16">
                    <c:v>2.358333333333334</c:v>
                  </c:pt>
                  <c:pt idx="17">
                    <c:v>2.7250000000000005</c:v>
                  </c:pt>
                  <c:pt idx="18">
                    <c:v>3.075</c:v>
                  </c:pt>
                </c:numCache>
              </c:numRef>
            </c:minus>
            <c:noEndCap val="0"/>
          </c:errBars>
          <c:xVal>
            <c:numRef>
              <c:f>'TOC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'TOC summary_sheet'!$C$3:$C$21</c:f>
              <c:numCache>
                <c:ptCount val="19"/>
                <c:pt idx="0">
                  <c:v>5.341666666666666</c:v>
                </c:pt>
                <c:pt idx="1">
                  <c:v>3.9285714285714284</c:v>
                </c:pt>
                <c:pt idx="2">
                  <c:v>3.4636363636363625</c:v>
                </c:pt>
                <c:pt idx="3">
                  <c:v>7.208333333333332</c:v>
                </c:pt>
                <c:pt idx="4">
                  <c:v>1.78</c:v>
                </c:pt>
                <c:pt idx="5">
                  <c:v>4.50909090909091</c:v>
                </c:pt>
                <c:pt idx="6">
                  <c:v>3.025</c:v>
                </c:pt>
                <c:pt idx="7">
                  <c:v>2.909090909090909</c:v>
                </c:pt>
                <c:pt idx="8">
                  <c:v>14.108333333333333</c:v>
                </c:pt>
                <c:pt idx="9">
                  <c:v>4.4230769230769225</c:v>
                </c:pt>
                <c:pt idx="10">
                  <c:v>4.016666666666667</c:v>
                </c:pt>
                <c:pt idx="11">
                  <c:v>2.381818181818182</c:v>
                </c:pt>
                <c:pt idx="12">
                  <c:v>2.5615384615384618</c:v>
                </c:pt>
                <c:pt idx="13">
                  <c:v>2.372727272727273</c:v>
                </c:pt>
                <c:pt idx="14">
                  <c:v>2.7916666666666665</c:v>
                </c:pt>
                <c:pt idx="15">
                  <c:v>9.48</c:v>
                </c:pt>
                <c:pt idx="16">
                  <c:v>2.6583333333333337</c:v>
                </c:pt>
                <c:pt idx="17">
                  <c:v>3.0250000000000004</c:v>
                </c:pt>
                <c:pt idx="18">
                  <c:v>3.475</c:v>
                </c:pt>
              </c:numCache>
            </c:numRef>
          </c:yVal>
          <c:smooth val="0"/>
        </c:ser>
        <c:ser>
          <c:idx val="1"/>
          <c:order val="1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'TOC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'TOC summary_sheet'!$D$3:$D$21</c:f>
              <c:numCache>
                <c:ptCount val="19"/>
                <c:pt idx="0">
                  <c:v>2.95</c:v>
                </c:pt>
                <c:pt idx="1">
                  <c:v>1.2000000000000002</c:v>
                </c:pt>
                <c:pt idx="2">
                  <c:v>1</c:v>
                </c:pt>
                <c:pt idx="3">
                  <c:v>1.15</c:v>
                </c:pt>
                <c:pt idx="4">
                  <c:v>1.1</c:v>
                </c:pt>
                <c:pt idx="5">
                  <c:v>1.6</c:v>
                </c:pt>
                <c:pt idx="6">
                  <c:v>1.1</c:v>
                </c:pt>
                <c:pt idx="7">
                  <c:v>1.4</c:v>
                </c:pt>
                <c:pt idx="8">
                  <c:v>2.7</c:v>
                </c:pt>
                <c:pt idx="9">
                  <c:v>4.4</c:v>
                </c:pt>
                <c:pt idx="10">
                  <c:v>2.5</c:v>
                </c:pt>
                <c:pt idx="11">
                  <c:v>1</c:v>
                </c:pt>
                <c:pt idx="12">
                  <c:v>2.1</c:v>
                </c:pt>
                <c:pt idx="13">
                  <c:v>2.4</c:v>
                </c:pt>
                <c:pt idx="14">
                  <c:v>2.5</c:v>
                </c:pt>
                <c:pt idx="15">
                  <c:v>7.1499999999999995</c:v>
                </c:pt>
                <c:pt idx="16">
                  <c:v>1.35</c:v>
                </c:pt>
                <c:pt idx="17">
                  <c:v>2.8</c:v>
                </c:pt>
                <c:pt idx="18">
                  <c:v>2.4</c:v>
                </c:pt>
              </c:numCache>
            </c:numRef>
          </c:yVal>
          <c:smooth val="0"/>
        </c:ser>
        <c:axId val="18927235"/>
        <c:axId val="36127388"/>
      </c:scatterChart>
      <c:valAx>
        <c:axId val="18927235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Scarp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36127388"/>
        <c:crosses val="autoZero"/>
        <c:crossBetween val="midCat"/>
        <c:dispUnits/>
      </c:valAx>
      <c:valAx>
        <c:axId val="36127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27235"/>
        <c:crossesAt val="-5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575"/>
          <c:y val="0.5075"/>
          <c:w val="0.08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Groundwater Total Alkalinity vs. Distance From Scarp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777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'Alkalinity summary_sheet'!$E$3:$E$21</c:f>
                <c:numCache>
                  <c:ptCount val="19"/>
                  <c:pt idx="0">
                    <c:v>13.5</c:v>
                  </c:pt>
                  <c:pt idx="1">
                    <c:v>8.036842105263162</c:v>
                  </c:pt>
                  <c:pt idx="2">
                    <c:v>9.537037037037038</c:v>
                  </c:pt>
                  <c:pt idx="3">
                    <c:v>25.680000000000007</c:v>
                  </c:pt>
                  <c:pt idx="4">
                    <c:v>10.22727272727272</c:v>
                  </c:pt>
                  <c:pt idx="5">
                    <c:v>10.304347826086968</c:v>
                  </c:pt>
                  <c:pt idx="6">
                    <c:v>25.879999999999995</c:v>
                  </c:pt>
                  <c:pt idx="7">
                    <c:v>16.19230769230768</c:v>
                  </c:pt>
                  <c:pt idx="8">
                    <c:v>537.9130434782609</c:v>
                  </c:pt>
                  <c:pt idx="9">
                    <c:v>23.115384615384613</c:v>
                  </c:pt>
                  <c:pt idx="10">
                    <c:v>13.423076923076934</c:v>
                  </c:pt>
                  <c:pt idx="11">
                    <c:v>22.384615384615387</c:v>
                  </c:pt>
                  <c:pt idx="12">
                    <c:v>10.199999999999989</c:v>
                  </c:pt>
                  <c:pt idx="13">
                    <c:v>30.216666666666654</c:v>
                  </c:pt>
                  <c:pt idx="14">
                    <c:v>5.199999999999989</c:v>
                  </c:pt>
                  <c:pt idx="15">
                    <c:v>11.333333333333343</c:v>
                  </c:pt>
                  <c:pt idx="16">
                    <c:v>27.639999999999986</c:v>
                  </c:pt>
                  <c:pt idx="17">
                    <c:v>20.080000000000013</c:v>
                  </c:pt>
                  <c:pt idx="18">
                    <c:v>14.760000000000005</c:v>
                  </c:pt>
                </c:numCache>
              </c:numRef>
            </c:plus>
            <c:minus>
              <c:numRef>
                <c:f>'Alkalinity summary_sheet'!$F$3:$F$21</c:f>
                <c:numCache>
                  <c:ptCount val="19"/>
                  <c:pt idx="0">
                    <c:v>60.5</c:v>
                  </c:pt>
                  <c:pt idx="1">
                    <c:v>6.063157894736847</c:v>
                  </c:pt>
                  <c:pt idx="2">
                    <c:v>9.662962962962965</c:v>
                  </c:pt>
                  <c:pt idx="3">
                    <c:v>32.31999999999999</c:v>
                  </c:pt>
                  <c:pt idx="4">
                    <c:v>12.77272727272728</c:v>
                  </c:pt>
                  <c:pt idx="5">
                    <c:v>21.695652173913032</c:v>
                  </c:pt>
                  <c:pt idx="6">
                    <c:v>23.120000000000005</c:v>
                  </c:pt>
                  <c:pt idx="7">
                    <c:v>15.80769230769232</c:v>
                  </c:pt>
                  <c:pt idx="8">
                    <c:v>64.08695652173913</c:v>
                  </c:pt>
                  <c:pt idx="9">
                    <c:v>10.884615384615387</c:v>
                  </c:pt>
                  <c:pt idx="10">
                    <c:v>10.576923076923066</c:v>
                  </c:pt>
                  <c:pt idx="11">
                    <c:v>12.615384615384613</c:v>
                  </c:pt>
                  <c:pt idx="12">
                    <c:v>7.800000000000011</c:v>
                  </c:pt>
                  <c:pt idx="13">
                    <c:v>7.783333333333346</c:v>
                  </c:pt>
                  <c:pt idx="14">
                    <c:v>6.800000000000011</c:v>
                  </c:pt>
                  <c:pt idx="15">
                    <c:v>12.666666666666657</c:v>
                  </c:pt>
                  <c:pt idx="16">
                    <c:v>38.360000000000014</c:v>
                  </c:pt>
                  <c:pt idx="17">
                    <c:v>33.91999999999999</c:v>
                  </c:pt>
                  <c:pt idx="18">
                    <c:v>14.239999999999995</c:v>
                  </c:pt>
                </c:numCache>
              </c:numRef>
            </c:minus>
            <c:noEndCap val="0"/>
          </c:errBars>
          <c:xVal>
            <c:numRef>
              <c:f>'Alkalinity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'Alkalinity summary_sheet'!$C$3:$C$21</c:f>
              <c:numCache>
                <c:ptCount val="19"/>
                <c:pt idx="0">
                  <c:v>160.5</c:v>
                </c:pt>
                <c:pt idx="1">
                  <c:v>87.86315789473684</c:v>
                </c:pt>
                <c:pt idx="2">
                  <c:v>106.46296296296296</c:v>
                </c:pt>
                <c:pt idx="3">
                  <c:v>239.32</c:v>
                </c:pt>
                <c:pt idx="4">
                  <c:v>140.77272727272728</c:v>
                </c:pt>
                <c:pt idx="5">
                  <c:v>185.69565217391303</c:v>
                </c:pt>
                <c:pt idx="6">
                  <c:v>188.12</c:v>
                </c:pt>
                <c:pt idx="7">
                  <c:v>157.80769230769232</c:v>
                </c:pt>
                <c:pt idx="8">
                  <c:v>299.0869565217391</c:v>
                </c:pt>
                <c:pt idx="9">
                  <c:v>129.8846153846154</c:v>
                </c:pt>
                <c:pt idx="10">
                  <c:v>190.57692307692307</c:v>
                </c:pt>
                <c:pt idx="11">
                  <c:v>129.6153846153846</c:v>
                </c:pt>
                <c:pt idx="12">
                  <c:v>171.8</c:v>
                </c:pt>
                <c:pt idx="13">
                  <c:v>99.78333333333335</c:v>
                </c:pt>
                <c:pt idx="14">
                  <c:v>138.8</c:v>
                </c:pt>
                <c:pt idx="15">
                  <c:v>220.66666666666666</c:v>
                </c:pt>
                <c:pt idx="16">
                  <c:v>135.36</c:v>
                </c:pt>
                <c:pt idx="17">
                  <c:v>153.92</c:v>
                </c:pt>
                <c:pt idx="18">
                  <c:v>125.24</c:v>
                </c:pt>
              </c:numCache>
            </c:numRef>
          </c:yVal>
          <c:smooth val="0"/>
        </c:ser>
        <c:ser>
          <c:idx val="1"/>
          <c:order val="1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'Alkalinity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'Alkalinity summary_sheet'!$D$3:$D$21</c:f>
              <c:numCache>
                <c:ptCount val="19"/>
                <c:pt idx="0">
                  <c:v>163</c:v>
                </c:pt>
                <c:pt idx="1">
                  <c:v>86.4</c:v>
                </c:pt>
                <c:pt idx="2">
                  <c:v>104</c:v>
                </c:pt>
                <c:pt idx="3">
                  <c:v>239</c:v>
                </c:pt>
                <c:pt idx="4">
                  <c:v>140.5</c:v>
                </c:pt>
                <c:pt idx="5">
                  <c:v>187</c:v>
                </c:pt>
                <c:pt idx="6">
                  <c:v>184</c:v>
                </c:pt>
                <c:pt idx="7">
                  <c:v>157</c:v>
                </c:pt>
                <c:pt idx="8">
                  <c:v>253</c:v>
                </c:pt>
                <c:pt idx="9">
                  <c:v>128.5</c:v>
                </c:pt>
                <c:pt idx="10">
                  <c:v>191</c:v>
                </c:pt>
                <c:pt idx="11">
                  <c:v>130.5</c:v>
                </c:pt>
                <c:pt idx="12">
                  <c:v>172</c:v>
                </c:pt>
                <c:pt idx="13">
                  <c:v>96.25</c:v>
                </c:pt>
                <c:pt idx="14">
                  <c:v>139</c:v>
                </c:pt>
                <c:pt idx="15">
                  <c:v>220.5</c:v>
                </c:pt>
                <c:pt idx="16">
                  <c:v>135</c:v>
                </c:pt>
                <c:pt idx="17">
                  <c:v>157</c:v>
                </c:pt>
                <c:pt idx="18">
                  <c:v>126</c:v>
                </c:pt>
              </c:numCache>
            </c:numRef>
          </c:yVal>
          <c:smooth val="0"/>
        </c:ser>
        <c:axId val="56711037"/>
        <c:axId val="40637286"/>
      </c:scatterChart>
      <c:valAx>
        <c:axId val="56711037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Scarp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40637286"/>
        <c:crosses val="autoZero"/>
        <c:crossBetween val="midCat"/>
        <c:dispUnits/>
      </c:valAx>
      <c:valAx>
        <c:axId val="40637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Alkalinity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11037"/>
        <c:crossesAt val="-5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575"/>
          <c:y val="0.49"/>
          <c:w val="0.08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Groundwater Total Phosphorus Concentration vs. Distance From Scarp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777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'Phosphorus summary_sheet'!$E$3:$E$21</c:f>
                <c:numCache>
                  <c:ptCount val="19"/>
                  <c:pt idx="0">
                    <c:v>0.19141666666666668</c:v>
                  </c:pt>
                  <c:pt idx="1">
                    <c:v>0.6856</c:v>
                  </c:pt>
                  <c:pt idx="2">
                    <c:v>0.03495999999999999</c:v>
                  </c:pt>
                  <c:pt idx="3">
                    <c:v>0.026526315789473676</c:v>
                  </c:pt>
                  <c:pt idx="4">
                    <c:v>0.03224999999999999</c:v>
                  </c:pt>
                  <c:pt idx="5">
                    <c:v>2.531714285714286</c:v>
                  </c:pt>
                  <c:pt idx="6">
                    <c:v>0.032812499999999994</c:v>
                  </c:pt>
                  <c:pt idx="7">
                    <c:v>0.2715789473684211</c:v>
                  </c:pt>
                  <c:pt idx="8">
                    <c:v>1.0553846153846154</c:v>
                  </c:pt>
                  <c:pt idx="9">
                    <c:v>0.23521739130434782</c:v>
                  </c:pt>
                  <c:pt idx="10">
                    <c:v>0.03999999999999999</c:v>
                  </c:pt>
                  <c:pt idx="11">
                    <c:v>0.048217391304347816</c:v>
                  </c:pt>
                  <c:pt idx="12">
                    <c:v>0.037</c:v>
                  </c:pt>
                  <c:pt idx="13">
                    <c:v>0.04223076923076924</c:v>
                  </c:pt>
                  <c:pt idx="14">
                    <c:v>0.04147999999999998</c:v>
                  </c:pt>
                  <c:pt idx="15">
                    <c:v>0.15755555555555534</c:v>
                  </c:pt>
                  <c:pt idx="16">
                    <c:v>0.06612499999999999</c:v>
                  </c:pt>
                  <c:pt idx="17">
                    <c:v>0.034600000000000006</c:v>
                  </c:pt>
                  <c:pt idx="18">
                    <c:v>0.57376</c:v>
                  </c:pt>
                </c:numCache>
              </c:numRef>
            </c:plus>
            <c:minus>
              <c:numRef>
                <c:f>'Phosphorus summary_sheet'!$F$3:$F$21</c:f>
                <c:numCache>
                  <c:ptCount val="19"/>
                  <c:pt idx="0">
                    <c:v>0.11758333333333335</c:v>
                  </c:pt>
                  <c:pt idx="1">
                    <c:v>0.06140000000000003</c:v>
                  </c:pt>
                  <c:pt idx="2">
                    <c:v>0.018040000000000014</c:v>
                  </c:pt>
                  <c:pt idx="3">
                    <c:v>0.01647368421052633</c:v>
                  </c:pt>
                  <c:pt idx="4">
                    <c:v>0.022750000000000006</c:v>
                  </c:pt>
                  <c:pt idx="5">
                    <c:v>1.0082857142857142</c:v>
                  </c:pt>
                  <c:pt idx="6">
                    <c:v>0.027187500000000007</c:v>
                  </c:pt>
                  <c:pt idx="7">
                    <c:v>0.03342105263157895</c:v>
                  </c:pt>
                  <c:pt idx="8">
                    <c:v>0.24761538461538465</c:v>
                  </c:pt>
                  <c:pt idx="9">
                    <c:v>0.07878260869565216</c:v>
                  </c:pt>
                  <c:pt idx="10">
                    <c:v>0.016000000000000014</c:v>
                  </c:pt>
                  <c:pt idx="11">
                    <c:v>0.015782608695652185</c:v>
                  </c:pt>
                  <c:pt idx="12">
                    <c:v>0.013000000000000008</c:v>
                  </c:pt>
                  <c:pt idx="13">
                    <c:v>0.022769230769230767</c:v>
                  </c:pt>
                  <c:pt idx="14">
                    <c:v>0.026520000000000012</c:v>
                  </c:pt>
                  <c:pt idx="15">
                    <c:v>0.1364444444444446</c:v>
                  </c:pt>
                  <c:pt idx="16">
                    <c:v>0.03687500000000001</c:v>
                  </c:pt>
                  <c:pt idx="17">
                    <c:v>0.0634</c:v>
                  </c:pt>
                  <c:pt idx="18">
                    <c:v>0.07823999999999999</c:v>
                  </c:pt>
                </c:numCache>
              </c:numRef>
            </c:minus>
            <c:noEndCap val="0"/>
          </c:errBars>
          <c:xVal>
            <c:numRef>
              <c:f>'Phosphorus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'Phosphorus summary_sheet'!$C$3:$C$21</c:f>
              <c:numCache>
                <c:ptCount val="19"/>
                <c:pt idx="0">
                  <c:v>0.15058333333333335</c:v>
                </c:pt>
                <c:pt idx="1">
                  <c:v>0.11440000000000003</c:v>
                </c:pt>
                <c:pt idx="2">
                  <c:v>0.035040000000000016</c:v>
                </c:pt>
                <c:pt idx="3">
                  <c:v>0.04347368421052633</c:v>
                </c:pt>
                <c:pt idx="4">
                  <c:v>0.027750000000000007</c:v>
                </c:pt>
                <c:pt idx="5">
                  <c:v>1.1082857142857143</c:v>
                </c:pt>
                <c:pt idx="6">
                  <c:v>0.04718750000000001</c:v>
                </c:pt>
                <c:pt idx="7">
                  <c:v>0.054421052631578946</c:v>
                </c:pt>
                <c:pt idx="8">
                  <c:v>0.34461538461538466</c:v>
                </c:pt>
                <c:pt idx="9">
                  <c:v>0.12778260869565217</c:v>
                </c:pt>
                <c:pt idx="10">
                  <c:v>0.040000000000000015</c:v>
                </c:pt>
                <c:pt idx="11">
                  <c:v>0.031782608695652186</c:v>
                </c:pt>
                <c:pt idx="12">
                  <c:v>0.03300000000000001</c:v>
                </c:pt>
                <c:pt idx="13">
                  <c:v>0.02776923076923077</c:v>
                </c:pt>
                <c:pt idx="14">
                  <c:v>0.03152000000000001</c:v>
                </c:pt>
                <c:pt idx="15">
                  <c:v>0.6664444444444446</c:v>
                </c:pt>
                <c:pt idx="16">
                  <c:v>0.05287500000000001</c:v>
                </c:pt>
                <c:pt idx="17">
                  <c:v>0.0754</c:v>
                </c:pt>
                <c:pt idx="18">
                  <c:v>0.18824</c:v>
                </c:pt>
              </c:numCache>
            </c:numRef>
          </c:yVal>
          <c:smooth val="0"/>
        </c:ser>
        <c:ser>
          <c:idx val="1"/>
          <c:order val="1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'Phosphorus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'Phosphorus summary_sheet'!$D$3:$D$21</c:f>
              <c:numCache>
                <c:ptCount val="19"/>
                <c:pt idx="0">
                  <c:v>0.1265</c:v>
                </c:pt>
                <c:pt idx="1">
                  <c:v>0.062</c:v>
                </c:pt>
                <c:pt idx="2">
                  <c:v>0.036</c:v>
                </c:pt>
                <c:pt idx="3">
                  <c:v>0.041</c:v>
                </c:pt>
                <c:pt idx="4">
                  <c:v>0.025500000000000002</c:v>
                </c:pt>
                <c:pt idx="5">
                  <c:v>0.498</c:v>
                </c:pt>
                <c:pt idx="6">
                  <c:v>0.042499999999999996</c:v>
                </c:pt>
                <c:pt idx="7">
                  <c:v>0.041</c:v>
                </c:pt>
                <c:pt idx="8">
                  <c:v>0.144</c:v>
                </c:pt>
                <c:pt idx="9">
                  <c:v>0.116</c:v>
                </c:pt>
                <c:pt idx="10">
                  <c:v>0.037</c:v>
                </c:pt>
                <c:pt idx="11">
                  <c:v>0.027</c:v>
                </c:pt>
                <c:pt idx="12">
                  <c:v>0.029</c:v>
                </c:pt>
                <c:pt idx="13">
                  <c:v>0.01</c:v>
                </c:pt>
                <c:pt idx="14">
                  <c:v>0.022</c:v>
                </c:pt>
                <c:pt idx="15">
                  <c:v>0.6625000000000001</c:v>
                </c:pt>
                <c:pt idx="16">
                  <c:v>0.049</c:v>
                </c:pt>
                <c:pt idx="17">
                  <c:v>0.07</c:v>
                </c:pt>
                <c:pt idx="18">
                  <c:v>0.13</c:v>
                </c:pt>
              </c:numCache>
            </c:numRef>
          </c:yVal>
          <c:smooth val="0"/>
        </c:ser>
        <c:axId val="30191255"/>
        <c:axId val="3285840"/>
      </c:scatterChart>
      <c:valAx>
        <c:axId val="30191255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Scarp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3285840"/>
        <c:crosses val="autoZero"/>
        <c:crossBetween val="midCat"/>
        <c:dispUnits/>
      </c:valAx>
      <c:valAx>
        <c:axId val="32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Phosphorus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1255"/>
        <c:crossesAt val="-5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575"/>
          <c:y val="0.49"/>
          <c:w val="0.08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Groundwater Calcium Concentration vs. Distance From Scarp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777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'Calcium summary_sheet'!$E$3:$E$21</c:f>
                <c:numCache>
                  <c:ptCount val="19"/>
                  <c:pt idx="0">
                    <c:v>6.688461538461532</c:v>
                  </c:pt>
                  <c:pt idx="1">
                    <c:v>4.9263157894736835</c:v>
                  </c:pt>
                  <c:pt idx="2">
                    <c:v>12.207407407407402</c:v>
                  </c:pt>
                  <c:pt idx="3">
                    <c:v>20.659999999999997</c:v>
                  </c:pt>
                  <c:pt idx="4">
                    <c:v>8.700909090909093</c:v>
                  </c:pt>
                  <c:pt idx="5">
                    <c:v>143.39565217391302</c:v>
                  </c:pt>
                  <c:pt idx="6">
                    <c:v>50.272000000000006</c:v>
                  </c:pt>
                  <c:pt idx="7">
                    <c:v>9.55615384615384</c:v>
                  </c:pt>
                  <c:pt idx="8">
                    <c:v>344.7782608695652</c:v>
                  </c:pt>
                  <c:pt idx="9">
                    <c:v>6.723076923076924</c:v>
                  </c:pt>
                  <c:pt idx="10">
                    <c:v>65.81111111111112</c:v>
                  </c:pt>
                  <c:pt idx="11">
                    <c:v>15.26923076923078</c:v>
                  </c:pt>
                  <c:pt idx="12">
                    <c:v>15.816000000000017</c:v>
                  </c:pt>
                  <c:pt idx="13">
                    <c:v>20.738461538461536</c:v>
                  </c:pt>
                  <c:pt idx="14">
                    <c:v>5.648000000000007</c:v>
                  </c:pt>
                  <c:pt idx="15">
                    <c:v>17.677777777777777</c:v>
                  </c:pt>
                  <c:pt idx="16">
                    <c:v>19.40800000000001</c:v>
                  </c:pt>
                  <c:pt idx="17">
                    <c:v>4.216000000000001</c:v>
                  </c:pt>
                  <c:pt idx="18">
                    <c:v>30.387999999999998</c:v>
                  </c:pt>
                </c:numCache>
              </c:numRef>
            </c:plus>
            <c:minus>
              <c:numRef>
                <c:f>'Calcium summary_sheet'!$F$3:$F$21</c:f>
                <c:numCache>
                  <c:ptCount val="19"/>
                  <c:pt idx="0">
                    <c:v>11.811538461538472</c:v>
                  </c:pt>
                  <c:pt idx="1">
                    <c:v>2.8736842105263136</c:v>
                  </c:pt>
                  <c:pt idx="2">
                    <c:v>2.6925925925925966</c:v>
                  </c:pt>
                  <c:pt idx="3">
                    <c:v>81.54</c:v>
                  </c:pt>
                  <c:pt idx="4">
                    <c:v>41.419090909090905</c:v>
                  </c:pt>
                  <c:pt idx="5">
                    <c:v>34.60434782608698</c:v>
                  </c:pt>
                  <c:pt idx="6">
                    <c:v>11.027999999999992</c:v>
                  </c:pt>
                  <c:pt idx="7">
                    <c:v>49.90384615384616</c:v>
                  </c:pt>
                  <c:pt idx="8">
                    <c:v>120.6217391304348</c:v>
                  </c:pt>
                  <c:pt idx="9">
                    <c:v>12.976923076923079</c:v>
                  </c:pt>
                  <c:pt idx="10">
                    <c:v>76.08888888888887</c:v>
                  </c:pt>
                  <c:pt idx="11">
                    <c:v>13.73076923076922</c:v>
                  </c:pt>
                  <c:pt idx="12">
                    <c:v>7.083999999999989</c:v>
                  </c:pt>
                  <c:pt idx="13">
                    <c:v>3.061538461538465</c:v>
                  </c:pt>
                  <c:pt idx="14">
                    <c:v>3.551999999999989</c:v>
                  </c:pt>
                  <c:pt idx="15">
                    <c:v>10.222222222222229</c:v>
                  </c:pt>
                  <c:pt idx="16">
                    <c:v>28.991999999999997</c:v>
                  </c:pt>
                  <c:pt idx="17">
                    <c:v>8.584</c:v>
                  </c:pt>
                  <c:pt idx="18">
                    <c:v>9.411999999999999</c:v>
                  </c:pt>
                </c:numCache>
              </c:numRef>
            </c:minus>
            <c:noEndCap val="0"/>
          </c:errBars>
          <c:xVal>
            <c:numRef>
              <c:f>'Calcium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'Calcium summary_sheet'!$C$3:$C$21</c:f>
              <c:numCache>
                <c:ptCount val="19"/>
                <c:pt idx="0">
                  <c:v>37.01153846153847</c:v>
                </c:pt>
                <c:pt idx="1">
                  <c:v>34.973684210526315</c:v>
                </c:pt>
                <c:pt idx="2">
                  <c:v>38.7925925925926</c:v>
                </c:pt>
                <c:pt idx="3">
                  <c:v>92.34</c:v>
                </c:pt>
                <c:pt idx="4">
                  <c:v>46.699090909090906</c:v>
                </c:pt>
                <c:pt idx="5">
                  <c:v>71.60434782608698</c:v>
                </c:pt>
                <c:pt idx="6">
                  <c:v>80.728</c:v>
                </c:pt>
                <c:pt idx="7">
                  <c:v>56.24384615384616</c:v>
                </c:pt>
                <c:pt idx="8">
                  <c:v>131.2217391304348</c:v>
                </c:pt>
                <c:pt idx="9">
                  <c:v>54.47692307692308</c:v>
                </c:pt>
                <c:pt idx="10">
                  <c:v>116.18888888888888</c:v>
                </c:pt>
                <c:pt idx="11">
                  <c:v>53.93076923076922</c:v>
                </c:pt>
                <c:pt idx="12">
                  <c:v>74.68399999999998</c:v>
                </c:pt>
                <c:pt idx="13">
                  <c:v>27.261538461538464</c:v>
                </c:pt>
                <c:pt idx="14">
                  <c:v>31.15199999999999</c:v>
                </c:pt>
                <c:pt idx="15">
                  <c:v>85.32222222222222</c:v>
                </c:pt>
                <c:pt idx="16">
                  <c:v>54.992</c:v>
                </c:pt>
                <c:pt idx="17">
                  <c:v>39.784</c:v>
                </c:pt>
                <c:pt idx="18">
                  <c:v>51.412</c:v>
                </c:pt>
              </c:numCache>
            </c:numRef>
          </c:yVal>
          <c:smooth val="0"/>
        </c:ser>
        <c:ser>
          <c:idx val="1"/>
          <c:order val="1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'Calcium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'Calcium summary_sheet'!$D$3:$D$21</c:f>
              <c:numCache>
                <c:ptCount val="19"/>
                <c:pt idx="0">
                  <c:v>37.35</c:v>
                </c:pt>
                <c:pt idx="1">
                  <c:v>35</c:v>
                </c:pt>
                <c:pt idx="2">
                  <c:v>38.3</c:v>
                </c:pt>
                <c:pt idx="3">
                  <c:v>94.5</c:v>
                </c:pt>
                <c:pt idx="4">
                  <c:v>48.5</c:v>
                </c:pt>
                <c:pt idx="5">
                  <c:v>46.9</c:v>
                </c:pt>
                <c:pt idx="6">
                  <c:v>78.4</c:v>
                </c:pt>
                <c:pt idx="7">
                  <c:v>57.8</c:v>
                </c:pt>
                <c:pt idx="8">
                  <c:v>105</c:v>
                </c:pt>
                <c:pt idx="9">
                  <c:v>54.400000000000006</c:v>
                </c:pt>
                <c:pt idx="10">
                  <c:v>116</c:v>
                </c:pt>
                <c:pt idx="11">
                  <c:v>53.6</c:v>
                </c:pt>
                <c:pt idx="12">
                  <c:v>72.2</c:v>
                </c:pt>
                <c:pt idx="13">
                  <c:v>25.5</c:v>
                </c:pt>
                <c:pt idx="14">
                  <c:v>30.9</c:v>
                </c:pt>
                <c:pt idx="15">
                  <c:v>84.3</c:v>
                </c:pt>
                <c:pt idx="16">
                  <c:v>56.6</c:v>
                </c:pt>
                <c:pt idx="17">
                  <c:v>40.7</c:v>
                </c:pt>
                <c:pt idx="18">
                  <c:v>49.7</c:v>
                </c:pt>
              </c:numCache>
            </c:numRef>
          </c:yVal>
          <c:smooth val="0"/>
        </c:ser>
        <c:axId val="29572561"/>
        <c:axId val="64826458"/>
      </c:scatterChart>
      <c:valAx>
        <c:axId val="29572561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Scarp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64826458"/>
        <c:crosses val="autoZero"/>
        <c:crossBetween val="midCat"/>
        <c:dispUnits/>
      </c:valAx>
      <c:valAx>
        <c:axId val="64826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Calcium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2561"/>
        <c:crossesAt val="-5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2"/>
          <c:y val="0.49"/>
          <c:w val="0.08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Groundwater Nitrate Concentration vs. Distance From Scarp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777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'Nitrate summary_sheet'!$E$3:$E$21</c:f>
                <c:numCache>
                  <c:ptCount val="19"/>
                  <c:pt idx="0">
                    <c:v>0.05276923076923078</c:v>
                  </c:pt>
                  <c:pt idx="1">
                    <c:v>0.010571428571428579</c:v>
                  </c:pt>
                  <c:pt idx="2">
                    <c:v>0.08555555555555583</c:v>
                  </c:pt>
                  <c:pt idx="3">
                    <c:v>0.17420000000000002</c:v>
                  </c:pt>
                  <c:pt idx="4">
                    <c:v>0.05354545454545456</c:v>
                  </c:pt>
                  <c:pt idx="5">
                    <c:v>0.0022727272727272726</c:v>
                  </c:pt>
                  <c:pt idx="6">
                    <c:v>0.38915999999999995</c:v>
                  </c:pt>
                  <c:pt idx="7">
                    <c:v>0.07338461538461527</c:v>
                  </c:pt>
                  <c:pt idx="8">
                    <c:v>0.0036666666666666653</c:v>
                  </c:pt>
                  <c:pt idx="9">
                    <c:v>1.1325500000000002</c:v>
                  </c:pt>
                  <c:pt idx="10">
                    <c:v>1.3933333333333333</c:v>
                  </c:pt>
                  <c:pt idx="11">
                    <c:v>3.2803846153846155</c:v>
                  </c:pt>
                  <c:pt idx="12">
                    <c:v>1.5198235294117648</c:v>
                  </c:pt>
                  <c:pt idx="13">
                    <c:v>10.400083333333333</c:v>
                  </c:pt>
                  <c:pt idx="14">
                    <c:v>2.6938750000000002</c:v>
                  </c:pt>
                  <c:pt idx="15">
                    <c:v>0.0146</c:v>
                  </c:pt>
                  <c:pt idx="16">
                    <c:v>6.2078</c:v>
                  </c:pt>
                  <c:pt idx="17">
                    <c:v>5.366428571428571</c:v>
                  </c:pt>
                  <c:pt idx="18">
                    <c:v>1.098142857142857</c:v>
                  </c:pt>
                </c:numCache>
              </c:numRef>
            </c:plus>
            <c:minus>
              <c:numRef>
                <c:f>'Nitrate summary_sheet'!$F$3:$F$21</c:f>
                <c:numCache>
                  <c:ptCount val="19"/>
                  <c:pt idx="0">
                    <c:v>0.012230769230769233</c:v>
                  </c:pt>
                  <c:pt idx="1">
                    <c:v>0.04142857142857142</c:v>
                  </c:pt>
                  <c:pt idx="2">
                    <c:v>0.10444444444444412</c:v>
                  </c:pt>
                  <c:pt idx="3">
                    <c:v>0.18779999999999997</c:v>
                  </c:pt>
                  <c:pt idx="4">
                    <c:v>0.05445454545454542</c:v>
                  </c:pt>
                  <c:pt idx="5">
                    <c:v>0.0027272727272727275</c:v>
                  </c:pt>
                  <c:pt idx="6">
                    <c:v>0.16484000000000004</c:v>
                  </c:pt>
                  <c:pt idx="7">
                    <c:v>0.07061538461538475</c:v>
                  </c:pt>
                  <c:pt idx="8">
                    <c:v>0.014333333333333344</c:v>
                  </c:pt>
                  <c:pt idx="9">
                    <c:v>0.23245000000000002</c:v>
                  </c:pt>
                  <c:pt idx="10">
                    <c:v>0.19266666666666662</c:v>
                  </c:pt>
                  <c:pt idx="11">
                    <c:v>0.2596153846153848</c:v>
                  </c:pt>
                  <c:pt idx="12">
                    <c:v>0.13017647058823528</c:v>
                  </c:pt>
                  <c:pt idx="13">
                    <c:v>1.1959166666666665</c:v>
                  </c:pt>
                  <c:pt idx="14">
                    <c:v>0.362125</c:v>
                  </c:pt>
                  <c:pt idx="15">
                    <c:v>0.010400000000000001</c:v>
                  </c:pt>
                  <c:pt idx="16">
                    <c:v>4.3882</c:v>
                  </c:pt>
                  <c:pt idx="17">
                    <c:v>0.41957142857142854</c:v>
                  </c:pt>
                  <c:pt idx="18">
                    <c:v>0.06685714285714286</c:v>
                  </c:pt>
                </c:numCache>
              </c:numRef>
            </c:minus>
            <c:noEndCap val="0"/>
          </c:errBars>
          <c:xVal>
            <c:numRef>
              <c:f>'Nitrate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'Nitrate summary_sheet'!$C$3:$C$21</c:f>
              <c:numCache>
                <c:ptCount val="19"/>
                <c:pt idx="0">
                  <c:v>0.017230769230769234</c:v>
                </c:pt>
                <c:pt idx="1">
                  <c:v>0.08142857142857142</c:v>
                </c:pt>
                <c:pt idx="2">
                  <c:v>1.1544444444444442</c:v>
                </c:pt>
                <c:pt idx="3">
                  <c:v>0.4548</c:v>
                </c:pt>
                <c:pt idx="4">
                  <c:v>0.31845454545454543</c:v>
                </c:pt>
                <c:pt idx="5">
                  <c:v>0.007727272727272728</c:v>
                </c:pt>
                <c:pt idx="6">
                  <c:v>0.48884000000000005</c:v>
                </c:pt>
                <c:pt idx="7">
                  <c:v>0.8466153846153848</c:v>
                </c:pt>
                <c:pt idx="8">
                  <c:v>0.06633333333333334</c:v>
                </c:pt>
                <c:pt idx="9">
                  <c:v>0.23745000000000002</c:v>
                </c:pt>
                <c:pt idx="10">
                  <c:v>0.2866666666666666</c:v>
                </c:pt>
                <c:pt idx="11">
                  <c:v>1.4996153846153848</c:v>
                </c:pt>
                <c:pt idx="12">
                  <c:v>0.18017647058823527</c:v>
                </c:pt>
                <c:pt idx="13">
                  <c:v>1.1999166666666665</c:v>
                </c:pt>
                <c:pt idx="14">
                  <c:v>0.366125</c:v>
                </c:pt>
                <c:pt idx="15">
                  <c:v>0.014400000000000001</c:v>
                </c:pt>
                <c:pt idx="16">
                  <c:v>4.3922</c:v>
                </c:pt>
                <c:pt idx="17">
                  <c:v>0.42357142857142854</c:v>
                </c:pt>
                <c:pt idx="18">
                  <c:v>0.08185714285714286</c:v>
                </c:pt>
              </c:numCache>
            </c:numRef>
          </c:yVal>
          <c:smooth val="0"/>
        </c:ser>
        <c:ser>
          <c:idx val="1"/>
          <c:order val="1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'Nitrate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'Nitrate summary_sheet'!$D$3:$D$21</c:f>
              <c:numCache>
                <c:ptCount val="19"/>
                <c:pt idx="0">
                  <c:v>0.01</c:v>
                </c:pt>
                <c:pt idx="1">
                  <c:v>0.087</c:v>
                </c:pt>
                <c:pt idx="2">
                  <c:v>1.16</c:v>
                </c:pt>
                <c:pt idx="3">
                  <c:v>0.424</c:v>
                </c:pt>
                <c:pt idx="4">
                  <c:v>0.32</c:v>
                </c:pt>
                <c:pt idx="5">
                  <c:v>0.01</c:v>
                </c:pt>
                <c:pt idx="6">
                  <c:v>0.438</c:v>
                </c:pt>
                <c:pt idx="7">
                  <c:v>0.843</c:v>
                </c:pt>
                <c:pt idx="8">
                  <c:v>0.069</c:v>
                </c:pt>
                <c:pt idx="9">
                  <c:v>0.06</c:v>
                </c:pt>
                <c:pt idx="10">
                  <c:v>0.206</c:v>
                </c:pt>
                <c:pt idx="11">
                  <c:v>1.36</c:v>
                </c:pt>
                <c:pt idx="12">
                  <c:v>0.087</c:v>
                </c:pt>
                <c:pt idx="13">
                  <c:v>0.01</c:v>
                </c:pt>
                <c:pt idx="14">
                  <c:v>0.01</c:v>
                </c:pt>
                <c:pt idx="15">
                  <c:v>0.0115</c:v>
                </c:pt>
                <c:pt idx="16">
                  <c:v>5.5</c:v>
                </c:pt>
                <c:pt idx="17">
                  <c:v>0.01</c:v>
                </c:pt>
                <c:pt idx="18">
                  <c:v>0.029</c:v>
                </c:pt>
              </c:numCache>
            </c:numRef>
          </c:yVal>
          <c:smooth val="0"/>
        </c:ser>
        <c:axId val="46567211"/>
        <c:axId val="16451716"/>
      </c:scatterChart>
      <c:valAx>
        <c:axId val="46567211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Scarp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16451716"/>
        <c:crosses val="autoZero"/>
        <c:crossBetween val="midCat"/>
        <c:dispUnits/>
      </c:valAx>
      <c:valAx>
        <c:axId val="1645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Nitrate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67211"/>
        <c:crossesAt val="-5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2"/>
          <c:y val="0.49"/>
          <c:w val="0.08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Groundwater Chloride Concentration vs. Distance From Scarp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777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'chloride summary_sheet'!$G$3:$G$21</c:f>
                <c:numCache>
                  <c:ptCount val="19"/>
                  <c:pt idx="0">
                    <c:v>0.7746153846153847</c:v>
                  </c:pt>
                  <c:pt idx="1">
                    <c:v>0.9557894736842103</c:v>
                  </c:pt>
                  <c:pt idx="2">
                    <c:v>2.243333333333333</c:v>
                  </c:pt>
                  <c:pt idx="3">
                    <c:v>1.0204000000000004</c:v>
                  </c:pt>
                  <c:pt idx="4">
                    <c:v>0.6318181818181818</c:v>
                  </c:pt>
                  <c:pt idx="5">
                    <c:v>1.7165217391304353</c:v>
                  </c:pt>
                  <c:pt idx="6">
                    <c:v>10.460799999999999</c:v>
                  </c:pt>
                  <c:pt idx="7">
                    <c:v>0.9946153846153836</c:v>
                  </c:pt>
                  <c:pt idx="8">
                    <c:v>1.5517391304347825</c:v>
                  </c:pt>
                  <c:pt idx="9">
                    <c:v>2.486538461538462</c:v>
                  </c:pt>
                  <c:pt idx="10">
                    <c:v>7.1384615384615415</c:v>
                  </c:pt>
                  <c:pt idx="11">
                    <c:v>1.327692307692308</c:v>
                  </c:pt>
                  <c:pt idx="12">
                    <c:v>18.836000000000013</c:v>
                  </c:pt>
                  <c:pt idx="13">
                    <c:v>2.9749999999999996</c:v>
                  </c:pt>
                  <c:pt idx="14">
                    <c:v>1.5035999999999996</c:v>
                  </c:pt>
                  <c:pt idx="15">
                    <c:v>0.5566666666666666</c:v>
                  </c:pt>
                  <c:pt idx="16">
                    <c:v>10.454800000000002</c:v>
                  </c:pt>
                  <c:pt idx="17">
                    <c:v>1.959200000000001</c:v>
                  </c:pt>
                  <c:pt idx="18">
                    <c:v>1.7052000000000005</c:v>
                  </c:pt>
                </c:numCache>
              </c:numRef>
            </c:plus>
            <c:minus>
              <c:numRef>
                <c:f>'chloride summary_sheet'!$H$3:$H$21</c:f>
                <c:numCache>
                  <c:ptCount val="19"/>
                  <c:pt idx="0">
                    <c:v>0.7053846153846148</c:v>
                  </c:pt>
                  <c:pt idx="1">
                    <c:v>0.4342105263157894</c:v>
                  </c:pt>
                  <c:pt idx="2">
                    <c:v>1.666666666666666</c:v>
                  </c:pt>
                  <c:pt idx="3">
                    <c:v>0.7295999999999996</c:v>
                  </c:pt>
                  <c:pt idx="4">
                    <c:v>1.4281818181818187</c:v>
                  </c:pt>
                  <c:pt idx="5">
                    <c:v>0.9734782608695651</c:v>
                  </c:pt>
                  <c:pt idx="6">
                    <c:v>1.3392000000000008</c:v>
                  </c:pt>
                  <c:pt idx="7">
                    <c:v>0.795384615384616</c:v>
                  </c:pt>
                  <c:pt idx="8">
                    <c:v>1.4882608695652175</c:v>
                  </c:pt>
                  <c:pt idx="9">
                    <c:v>5.163461538461537</c:v>
                  </c:pt>
                  <c:pt idx="10">
                    <c:v>3.0615384615384578</c:v>
                  </c:pt>
                  <c:pt idx="11">
                    <c:v>0.8023076923076919</c:v>
                  </c:pt>
                  <c:pt idx="12">
                    <c:v>14.463999999999984</c:v>
                  </c:pt>
                  <c:pt idx="13">
                    <c:v>3.0250000000000004</c:v>
                  </c:pt>
                  <c:pt idx="14">
                    <c:v>0.9564000000000004</c:v>
                  </c:pt>
                  <c:pt idx="15">
                    <c:v>1.043333333333333</c:v>
                  </c:pt>
                  <c:pt idx="16">
                    <c:v>7.645199999999998</c:v>
                  </c:pt>
                  <c:pt idx="17">
                    <c:v>2.0907999999999998</c:v>
                  </c:pt>
                  <c:pt idx="18">
                    <c:v>1.1448</c:v>
                  </c:pt>
                </c:numCache>
              </c:numRef>
            </c:minus>
            <c:noEndCap val="0"/>
          </c:errBars>
          <c:xVal>
            <c:numRef>
              <c:f>'chloride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'chloride summary_sheet'!$C$3:$C$21</c:f>
              <c:numCache>
                <c:ptCount val="19"/>
                <c:pt idx="0">
                  <c:v>5.525384615384615</c:v>
                </c:pt>
                <c:pt idx="1">
                  <c:v>3.6442105263157893</c:v>
                </c:pt>
                <c:pt idx="2">
                  <c:v>7.696666666666666</c:v>
                </c:pt>
                <c:pt idx="3">
                  <c:v>5.069599999999999</c:v>
                </c:pt>
                <c:pt idx="4">
                  <c:v>5.558181818181819</c:v>
                </c:pt>
                <c:pt idx="5">
                  <c:v>7.173478260869565</c:v>
                </c:pt>
                <c:pt idx="6">
                  <c:v>5.4392000000000005</c:v>
                </c:pt>
                <c:pt idx="7">
                  <c:v>4.605384615384616</c:v>
                </c:pt>
                <c:pt idx="8">
                  <c:v>6.148260869565218</c:v>
                </c:pt>
                <c:pt idx="9">
                  <c:v>5.313461538461538</c:v>
                </c:pt>
                <c:pt idx="10">
                  <c:v>22.261538461538457</c:v>
                </c:pt>
                <c:pt idx="11">
                  <c:v>6.062307692307692</c:v>
                </c:pt>
                <c:pt idx="12">
                  <c:v>57.26399999999998</c:v>
                </c:pt>
                <c:pt idx="13">
                  <c:v>13.025</c:v>
                </c:pt>
                <c:pt idx="14">
                  <c:v>7.066400000000001</c:v>
                </c:pt>
                <c:pt idx="15">
                  <c:v>5.043333333333333</c:v>
                </c:pt>
                <c:pt idx="16">
                  <c:v>13.845199999999998</c:v>
                </c:pt>
                <c:pt idx="17">
                  <c:v>8.3408</c:v>
                </c:pt>
                <c:pt idx="18">
                  <c:v>4.7748</c:v>
                </c:pt>
              </c:numCache>
            </c:numRef>
          </c:yVal>
          <c:smooth val="0"/>
        </c:ser>
        <c:ser>
          <c:idx val="1"/>
          <c:order val="1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'chloride summary_sheet'!$B$3:$B$21</c:f>
              <c:numCache>
                <c:ptCount val="1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2.5</c:v>
                </c:pt>
                <c:pt idx="5">
                  <c:v>30</c:v>
                </c:pt>
                <c:pt idx="6">
                  <c:v>-6.5</c:v>
                </c:pt>
                <c:pt idx="7">
                  <c:v>-2</c:v>
                </c:pt>
                <c:pt idx="8">
                  <c:v>-3.5</c:v>
                </c:pt>
                <c:pt idx="9">
                  <c:v>-10</c:v>
                </c:pt>
                <c:pt idx="10">
                  <c:v>-0.9</c:v>
                </c:pt>
                <c:pt idx="11">
                  <c:v>0.6</c:v>
                </c:pt>
                <c:pt idx="12">
                  <c:v>3</c:v>
                </c:pt>
                <c:pt idx="13">
                  <c:v>15</c:v>
                </c:pt>
                <c:pt idx="14">
                  <c:v>39</c:v>
                </c:pt>
                <c:pt idx="15">
                  <c:v>-22.5</c:v>
                </c:pt>
                <c:pt idx="16">
                  <c:v>12</c:v>
                </c:pt>
                <c:pt idx="17">
                  <c:v>40</c:v>
                </c:pt>
                <c:pt idx="18">
                  <c:v>-25</c:v>
                </c:pt>
              </c:numCache>
            </c:numRef>
          </c:xVal>
          <c:yVal>
            <c:numRef>
              <c:f>'chloride summary_sheet'!$D$3:$D$21</c:f>
              <c:numCache>
                <c:ptCount val="19"/>
                <c:pt idx="0">
                  <c:v>5.615</c:v>
                </c:pt>
                <c:pt idx="1">
                  <c:v>3.49</c:v>
                </c:pt>
                <c:pt idx="2">
                  <c:v>7.78</c:v>
                </c:pt>
                <c:pt idx="3">
                  <c:v>5.12</c:v>
                </c:pt>
                <c:pt idx="4">
                  <c:v>5.68</c:v>
                </c:pt>
                <c:pt idx="5">
                  <c:v>7.15</c:v>
                </c:pt>
                <c:pt idx="6">
                  <c:v>5.18</c:v>
                </c:pt>
                <c:pt idx="7">
                  <c:v>4.5</c:v>
                </c:pt>
                <c:pt idx="8">
                  <c:v>6.14</c:v>
                </c:pt>
                <c:pt idx="9">
                  <c:v>5.42</c:v>
                </c:pt>
                <c:pt idx="10">
                  <c:v>22.2</c:v>
                </c:pt>
                <c:pt idx="11">
                  <c:v>6.015</c:v>
                </c:pt>
                <c:pt idx="12">
                  <c:v>57.1</c:v>
                </c:pt>
                <c:pt idx="13">
                  <c:v>12.85</c:v>
                </c:pt>
                <c:pt idx="14">
                  <c:v>7.09</c:v>
                </c:pt>
                <c:pt idx="15">
                  <c:v>5.145</c:v>
                </c:pt>
                <c:pt idx="16">
                  <c:v>15.5</c:v>
                </c:pt>
                <c:pt idx="17">
                  <c:v>8.4</c:v>
                </c:pt>
                <c:pt idx="18">
                  <c:v>4.7</c:v>
                </c:pt>
              </c:numCache>
            </c:numRef>
          </c:yVal>
          <c:smooth val="0"/>
        </c:ser>
        <c:axId val="13847717"/>
        <c:axId val="57520590"/>
      </c:scatterChart>
      <c:valAx>
        <c:axId val="13847717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Scarp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57520590"/>
        <c:crosses val="autoZero"/>
        <c:crossBetween val="midCat"/>
        <c:dispUnits/>
      </c:valAx>
      <c:valAx>
        <c:axId val="57520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Chloride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7717"/>
        <c:crossesAt val="-5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575"/>
          <c:y val="0.47275"/>
          <c:w val="0.08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0.48725</cdr:x>
      <cdr:y>0.1215</cdr:y>
    </cdr:from>
    <cdr:to>
      <cdr:x>0.488</cdr:x>
      <cdr:y>0.8905</cdr:y>
    </cdr:to>
    <cdr:sp>
      <cdr:nvSpPr>
        <cdr:cNvPr id="1" name="Line 1"/>
        <cdr:cNvSpPr>
          <a:spLocks/>
        </cdr:cNvSpPr>
      </cdr:nvSpPr>
      <cdr:spPr>
        <a:xfrm>
          <a:off x="4210050" y="714375"/>
          <a:ext cx="9525" cy="455295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0.4625</cdr:x>
      <cdr:y>0.09175</cdr:y>
    </cdr:from>
    <cdr:to>
      <cdr:x>0.522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5334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SCARP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0.12125</cdr:y>
    </cdr:from>
    <cdr:to>
      <cdr:x>0.49025</cdr:x>
      <cdr:y>0.892</cdr:y>
    </cdr:to>
    <cdr:sp>
      <cdr:nvSpPr>
        <cdr:cNvPr id="1" name="Line 1"/>
        <cdr:cNvSpPr>
          <a:spLocks/>
        </cdr:cNvSpPr>
      </cdr:nvSpPr>
      <cdr:spPr>
        <a:xfrm flipH="1">
          <a:off x="4238625" y="714375"/>
          <a:ext cx="0" cy="4562475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0.46375</cdr:x>
      <cdr:y>0.09125</cdr:y>
    </cdr:from>
    <cdr:to>
      <cdr:x>0.52325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10025" y="533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SCARP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0.12125</cdr:y>
    </cdr:from>
    <cdr:to>
      <cdr:x>0.48625</cdr:x>
      <cdr:y>0.892</cdr:y>
    </cdr:to>
    <cdr:sp>
      <cdr:nvSpPr>
        <cdr:cNvPr id="1" name="Line 1"/>
        <cdr:cNvSpPr>
          <a:spLocks/>
        </cdr:cNvSpPr>
      </cdr:nvSpPr>
      <cdr:spPr>
        <a:xfrm flipH="1">
          <a:off x="4210050" y="714375"/>
          <a:ext cx="0" cy="4562475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0.09125</cdr:y>
    </cdr:from>
    <cdr:to>
      <cdr:x>0.5195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3971925" y="53340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SCARP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0.1215</cdr:y>
    </cdr:from>
    <cdr:to>
      <cdr:x>0.4855</cdr:x>
      <cdr:y>0.89325</cdr:y>
    </cdr:to>
    <cdr:sp>
      <cdr:nvSpPr>
        <cdr:cNvPr id="1" name="Line 1"/>
        <cdr:cNvSpPr>
          <a:spLocks/>
        </cdr:cNvSpPr>
      </cdr:nvSpPr>
      <cdr:spPr>
        <a:xfrm>
          <a:off x="4200525" y="714375"/>
          <a:ext cx="0" cy="4562475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0.457</cdr:x>
      <cdr:y>0.09175</cdr:y>
    </cdr:from>
    <cdr:to>
      <cdr:x>0.517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3952875" y="5334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SCARP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0.4895</cdr:x>
      <cdr:y>0.1215</cdr:y>
    </cdr:from>
    <cdr:to>
      <cdr:x>0.49025</cdr:x>
      <cdr:y>0.92525</cdr:y>
    </cdr:to>
    <cdr:sp>
      <cdr:nvSpPr>
        <cdr:cNvPr id="1" name="Line 1"/>
        <cdr:cNvSpPr>
          <a:spLocks/>
        </cdr:cNvSpPr>
      </cdr:nvSpPr>
      <cdr:spPr>
        <a:xfrm>
          <a:off x="4229100" y="714375"/>
          <a:ext cx="9525" cy="4752975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0.09175</cdr:y>
    </cdr:from>
    <cdr:to>
      <cdr:x>0.52375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19550" y="5334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SCARP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0.4895</cdr:x>
      <cdr:y>0.1215</cdr:y>
    </cdr:from>
    <cdr:to>
      <cdr:x>0.49025</cdr:x>
      <cdr:y>0.8905</cdr:y>
    </cdr:to>
    <cdr:sp>
      <cdr:nvSpPr>
        <cdr:cNvPr id="1" name="Line 1"/>
        <cdr:cNvSpPr>
          <a:spLocks/>
        </cdr:cNvSpPr>
      </cdr:nvSpPr>
      <cdr:spPr>
        <a:xfrm>
          <a:off x="4229100" y="714375"/>
          <a:ext cx="9525" cy="455295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0.09175</cdr:y>
    </cdr:from>
    <cdr:to>
      <cdr:x>0.524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19550" y="5334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SCARP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0.1215</cdr:y>
    </cdr:from>
    <cdr:to>
      <cdr:x>0.49025</cdr:x>
      <cdr:y>0.892</cdr:y>
    </cdr:to>
    <cdr:sp>
      <cdr:nvSpPr>
        <cdr:cNvPr id="1" name="Line 1"/>
        <cdr:cNvSpPr>
          <a:spLocks/>
        </cdr:cNvSpPr>
      </cdr:nvSpPr>
      <cdr:spPr>
        <a:xfrm flipH="1">
          <a:off x="4238625" y="714375"/>
          <a:ext cx="0" cy="455295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0.09175</cdr:y>
    </cdr:from>
    <cdr:to>
      <cdr:x>0.5215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5334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SCARP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0.1215</cdr:y>
    </cdr:from>
    <cdr:to>
      <cdr:x>0.488</cdr:x>
      <cdr:y>0.892</cdr:y>
    </cdr:to>
    <cdr:sp>
      <cdr:nvSpPr>
        <cdr:cNvPr id="1" name="Line 1"/>
        <cdr:cNvSpPr>
          <a:spLocks/>
        </cdr:cNvSpPr>
      </cdr:nvSpPr>
      <cdr:spPr>
        <a:xfrm>
          <a:off x="4219575" y="714375"/>
          <a:ext cx="0" cy="455295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0.09175</cdr:y>
    </cdr:from>
    <cdr:to>
      <cdr:x>0.5195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3981450" y="5334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SCARP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3" sqref="A3:B21"/>
    </sheetView>
  </sheetViews>
  <sheetFormatPr defaultColWidth="9.140625" defaultRowHeight="12.75"/>
  <cols>
    <col min="1" max="1" width="10.00390625" style="0" bestFit="1" customWidth="1"/>
    <col min="2" max="2" width="12.421875" style="0" bestFit="1" customWidth="1"/>
  </cols>
  <sheetData>
    <row r="1" ht="12.75">
      <c r="B1" s="6" t="s">
        <v>116</v>
      </c>
    </row>
    <row r="2" spans="1:6" ht="12.75">
      <c r="A2" s="6" t="s">
        <v>115</v>
      </c>
      <c r="B2" s="6" t="s">
        <v>117</v>
      </c>
      <c r="C2" s="6" t="s">
        <v>106</v>
      </c>
      <c r="D2" s="6" t="s">
        <v>107</v>
      </c>
      <c r="E2" s="6" t="s">
        <v>110</v>
      </c>
      <c r="F2" s="6" t="s">
        <v>111</v>
      </c>
    </row>
    <row r="3" spans="1:6" ht="12.75">
      <c r="A3" s="11">
        <f>'031734011'!$A$38</f>
        <v>31734011</v>
      </c>
      <c r="B3" s="10">
        <f>'031734011'!$A$40</f>
        <v>18</v>
      </c>
      <c r="C3">
        <f>'031734011'!M41</f>
        <v>0.3945000000000001</v>
      </c>
      <c r="D3">
        <f>'031734011'!M42</f>
        <v>0.389</v>
      </c>
      <c r="E3">
        <f>'031734011'!M45</f>
        <v>0.11249999999999993</v>
      </c>
      <c r="F3">
        <f>'031734011'!M46</f>
        <v>0.13650000000000007</v>
      </c>
    </row>
    <row r="4" spans="1:6" ht="12.75">
      <c r="A4" s="11">
        <f>'041608002'!$A$38</f>
        <v>41608002</v>
      </c>
      <c r="B4" s="10">
        <f>'041608002'!$A$40</f>
        <v>12</v>
      </c>
      <c r="C4">
        <f>'041608002'!M41</f>
        <v>0.08289473684210527</v>
      </c>
      <c r="D4">
        <f>'041608002'!M42</f>
        <v>0.086</v>
      </c>
      <c r="E4">
        <f>'041608002'!M45</f>
        <v>0.05710526315789474</v>
      </c>
      <c r="F4">
        <f>'041608002'!M46</f>
        <v>0.06289473684210527</v>
      </c>
    </row>
    <row r="5" spans="1:6" ht="12.75">
      <c r="A5" s="11">
        <f>'041734002'!$A$38</f>
        <v>41734002</v>
      </c>
      <c r="B5" s="10">
        <f>'041734002'!$A$40</f>
        <v>10</v>
      </c>
      <c r="C5">
        <f>'041734002'!M41</f>
        <v>0.2300384615384616</v>
      </c>
      <c r="D5">
        <f>'041734002'!M42</f>
        <v>0.229</v>
      </c>
      <c r="E5">
        <f>'041734002'!M45</f>
        <v>0.07596153846153839</v>
      </c>
      <c r="F5">
        <f>'041734002'!M46</f>
        <v>0.0910384615384616</v>
      </c>
    </row>
    <row r="6" spans="1:6" ht="12.75">
      <c r="A6" s="11">
        <f>'051511002'!$A$38</f>
        <v>51511002</v>
      </c>
      <c r="B6" s="10">
        <f>'051511002'!$A$40</f>
        <v>7</v>
      </c>
      <c r="C6">
        <f>'051511002'!M41</f>
        <v>0.06334782608695654</v>
      </c>
      <c r="D6">
        <f>'051511002'!M42</f>
        <v>0.054</v>
      </c>
      <c r="E6">
        <f>'051511002'!M45</f>
        <v>0.12665217391304345</v>
      </c>
      <c r="F6">
        <f>'051511002'!M46</f>
        <v>0.04334782608695653</v>
      </c>
    </row>
    <row r="7" spans="1:6" ht="12.75">
      <c r="A7" s="11">
        <f>'051610006'!$A$38</f>
        <v>51610006</v>
      </c>
      <c r="B7" s="10">
        <f>'051610006'!$A$40</f>
        <v>2.5</v>
      </c>
      <c r="C7">
        <f>'051610006'!M41</f>
        <v>0.07472727272727273</v>
      </c>
      <c r="D7">
        <f>'051610006'!M42</f>
        <v>0.062</v>
      </c>
      <c r="E7">
        <f>'051610006'!M45</f>
        <v>0.05527272727272728</v>
      </c>
      <c r="F7">
        <f>'051610006'!M46</f>
        <v>0.05472727272727272</v>
      </c>
    </row>
    <row r="8" spans="1:6" ht="12.75">
      <c r="A8" s="11">
        <f>'051922001'!$A$38</f>
        <v>51922001</v>
      </c>
      <c r="B8" s="10">
        <f>'051922001'!$A$40</f>
        <v>30</v>
      </c>
      <c r="C8">
        <f>'051922001'!M41</f>
        <v>0.24926086956521745</v>
      </c>
      <c r="D8">
        <f>'051922001'!M42</f>
        <v>0.245</v>
      </c>
      <c r="E8">
        <f>'051922001'!M45</f>
        <v>0.08373913043478257</v>
      </c>
      <c r="F8">
        <f>'051922001'!M46</f>
        <v>0.12326086956521745</v>
      </c>
    </row>
    <row r="9" spans="1:6" ht="12.75">
      <c r="A9" s="11">
        <f>'061521005'!$A$38</f>
        <v>61521005</v>
      </c>
      <c r="B9" s="10">
        <f>'061521005'!$A$40</f>
        <v>-6.5</v>
      </c>
      <c r="C9">
        <f>'061521005'!M41</f>
        <v>0.07620000000000002</v>
      </c>
      <c r="D9">
        <f>'061521005'!M42</f>
        <v>0.08</v>
      </c>
      <c r="E9">
        <f>'061521005'!M45</f>
        <v>0.07379999999999998</v>
      </c>
      <c r="F9">
        <f>'061521005'!M46</f>
        <v>0.056200000000000014</v>
      </c>
    </row>
    <row r="10" spans="1:6" ht="12.75">
      <c r="A10" s="11">
        <f>'061607001'!$A$38</f>
        <v>61607001</v>
      </c>
      <c r="B10" s="10">
        <f>'061607001'!$A$40</f>
        <v>-2</v>
      </c>
      <c r="C10">
        <f>'061607001'!M41</f>
        <v>0.12807692307692303</v>
      </c>
      <c r="D10">
        <f>'061607001'!M42</f>
        <v>0.1195</v>
      </c>
      <c r="E10">
        <f>'061607001'!M45</f>
        <v>0.10092307692307698</v>
      </c>
      <c r="F10">
        <f>'061607001'!M46</f>
        <v>0.09707692307692303</v>
      </c>
    </row>
    <row r="11" spans="1:6" ht="12.75">
      <c r="A11" s="11">
        <f>'061610001'!$A$38</f>
        <v>61610001</v>
      </c>
      <c r="B11" s="10">
        <f>'061610001'!$A$40</f>
        <v>-3.5</v>
      </c>
      <c r="C11">
        <f>'061610001'!M41</f>
        <v>0.0682608695652174</v>
      </c>
      <c r="D11">
        <f>'061610001'!M42</f>
        <v>0.062</v>
      </c>
      <c r="E11">
        <f>'061610001'!M45</f>
        <v>0.08173913043478259</v>
      </c>
      <c r="F11">
        <f>'061610001'!M46</f>
        <v>0.0482608695652174</v>
      </c>
    </row>
    <row r="12" spans="1:6" ht="12.75">
      <c r="A12" s="11">
        <f>'071630002'!$A$38</f>
        <v>71630002</v>
      </c>
      <c r="B12" s="10">
        <f>'071630002'!$A$40</f>
        <v>-10</v>
      </c>
      <c r="C12">
        <f>'071630002'!M41</f>
        <v>0.063</v>
      </c>
      <c r="D12">
        <f>'071630002'!M42</f>
        <v>0.05</v>
      </c>
      <c r="E12">
        <f>'071630002'!M45</f>
        <v>0.067</v>
      </c>
      <c r="F12">
        <f>'071630002'!M46</f>
        <v>0.043</v>
      </c>
    </row>
    <row r="13" spans="1:6" ht="12.75">
      <c r="A13" s="11">
        <f>'071723003'!$A$38</f>
        <v>71723003</v>
      </c>
      <c r="B13" s="10">
        <f>'071723003'!$A$40</f>
        <v>-0.9</v>
      </c>
      <c r="C13">
        <f>'071723003'!M41</f>
        <v>0.27842307692307694</v>
      </c>
      <c r="D13">
        <f>'071723003'!M42</f>
        <v>0.273</v>
      </c>
      <c r="E13">
        <f>'071723003'!M45</f>
        <v>0.12157692307692308</v>
      </c>
      <c r="F13">
        <f>'071723003'!M46</f>
        <v>0.08742307692307694</v>
      </c>
    </row>
    <row r="14" spans="1:6" ht="12.75">
      <c r="A14" s="11">
        <f>'071724007'!$A$38</f>
        <v>71724007</v>
      </c>
      <c r="B14" s="10">
        <f>'071724007'!$A$40</f>
        <v>0.6</v>
      </c>
      <c r="C14">
        <f>'071724007'!M41</f>
        <v>0.07384</v>
      </c>
      <c r="D14">
        <f>'071724007'!M42</f>
        <v>0.07</v>
      </c>
      <c r="E14">
        <f>'071724007'!M45</f>
        <v>0.06616000000000001</v>
      </c>
      <c r="F14">
        <f>'071724007'!M46</f>
        <v>0.036840000000000005</v>
      </c>
    </row>
    <row r="15" spans="1:6" ht="12.75">
      <c r="A15" s="11">
        <f>'071827009'!$A$38</f>
        <v>71827009</v>
      </c>
      <c r="B15" s="10">
        <f>'071827009'!$A$40</f>
        <v>3</v>
      </c>
      <c r="C15">
        <f>'071827009'!M41</f>
        <v>0.40828000000000003</v>
      </c>
      <c r="D15" s="10">
        <f>'071827009'!M42</f>
        <v>0.391</v>
      </c>
      <c r="E15">
        <f>'071827009'!M45</f>
        <v>0.19371999999999995</v>
      </c>
      <c r="F15">
        <f>'071827009'!M46</f>
        <v>0.18228000000000003</v>
      </c>
    </row>
    <row r="16" spans="1:6" ht="12.75">
      <c r="A16" s="11">
        <f>'071923003'!$A$38</f>
        <v>71923003</v>
      </c>
      <c r="B16" s="10">
        <f>'071923003'!$A$40</f>
        <v>15</v>
      </c>
      <c r="C16">
        <f>'071923003'!M41</f>
        <v>0.4251666666666667</v>
      </c>
      <c r="D16">
        <f>'071923003'!M42</f>
        <v>0.45</v>
      </c>
      <c r="E16">
        <f>'071923003'!M45</f>
        <v>0.05683333333333329</v>
      </c>
      <c r="F16">
        <f>'071923003'!M46</f>
        <v>0.16016666666666668</v>
      </c>
    </row>
    <row r="17" spans="1:6" ht="12.75">
      <c r="A17" s="5">
        <f>'072205001'!$A$38</f>
        <v>72205001</v>
      </c>
      <c r="B17">
        <f>'072205001'!$A$40</f>
        <v>39</v>
      </c>
      <c r="C17">
        <f>'072205001'!M41</f>
        <v>0.28236</v>
      </c>
      <c r="D17">
        <f>'072205001'!M42</f>
        <v>0.275</v>
      </c>
      <c r="E17">
        <f>'072205001'!M45</f>
        <v>0.13763999999999998</v>
      </c>
      <c r="F17">
        <f>'072205001'!M46</f>
        <v>0.07136</v>
      </c>
    </row>
    <row r="18" spans="1:6" ht="12.75">
      <c r="A18" s="5">
        <f>'081535002'!$A$38</f>
        <v>81535002</v>
      </c>
      <c r="B18">
        <f>'081535002'!$A$40</f>
        <v>-22.5</v>
      </c>
      <c r="C18">
        <f>'081535002'!M41</f>
        <v>0.16476470588235295</v>
      </c>
      <c r="D18">
        <f>'081535002'!M42</f>
        <v>0.162</v>
      </c>
      <c r="E18">
        <f>'081535002'!M45</f>
        <v>0.07523529411764704</v>
      </c>
      <c r="F18">
        <f>'081535002'!M46</f>
        <v>0.10276470588235295</v>
      </c>
    </row>
    <row r="19" spans="1:6" ht="12.75">
      <c r="A19" s="5">
        <f>'081912004'!$A$38</f>
        <v>81912004</v>
      </c>
      <c r="B19">
        <f>'081912004'!$A$40</f>
        <v>12</v>
      </c>
      <c r="C19">
        <f>'081912004'!M41</f>
        <v>0.26572000000000007</v>
      </c>
      <c r="D19">
        <f>'081912004'!M42</f>
        <v>0.26</v>
      </c>
      <c r="E19">
        <f>'081912004'!M45</f>
        <v>0.24427999999999994</v>
      </c>
      <c r="F19">
        <f>'081912004'!M46</f>
        <v>0.09772000000000006</v>
      </c>
    </row>
    <row r="20" spans="1:6" ht="12.75">
      <c r="A20" s="5">
        <f>'082202001'!$A$38</f>
        <v>82202001</v>
      </c>
      <c r="B20">
        <f>'082202001'!$A$40</f>
        <v>40</v>
      </c>
      <c r="C20">
        <f>'082202001'!M41</f>
        <v>0.23903999999999997</v>
      </c>
      <c r="D20">
        <f>'082202001'!M42</f>
        <v>0.243</v>
      </c>
      <c r="E20">
        <f>'082202001'!M45</f>
        <v>0.10096000000000005</v>
      </c>
      <c r="F20">
        <f>'082202001'!M46</f>
        <v>0.15603999999999996</v>
      </c>
    </row>
    <row r="21" spans="1:6" ht="12.75">
      <c r="A21" s="5">
        <f>'091628005'!$A$38</f>
        <v>91628005</v>
      </c>
      <c r="B21">
        <f>'091628005'!$A$40</f>
        <v>-25</v>
      </c>
      <c r="C21">
        <f>'091628005'!M41</f>
        <v>0.08591666666666668</v>
      </c>
      <c r="D21">
        <f>'091628005'!M42</f>
        <v>0.068</v>
      </c>
      <c r="E21">
        <f>'091628005'!M45</f>
        <v>0.10908333333333332</v>
      </c>
      <c r="F21">
        <f>'091628005'!M46</f>
        <v>0.05991666666666669</v>
      </c>
    </row>
    <row r="22" ht="12.75">
      <c r="A22" s="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0.00390625" style="0" bestFit="1" customWidth="1"/>
  </cols>
  <sheetData>
    <row r="1" spans="1:42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</row>
    <row r="2" spans="1:42" ht="12.75">
      <c r="A2" s="4" t="s">
        <v>49</v>
      </c>
      <c r="B2" s="3">
        <v>36867</v>
      </c>
      <c r="C2" s="4">
        <v>1020</v>
      </c>
      <c r="D2" s="4">
        <v>20.8</v>
      </c>
      <c r="E2" s="4">
        <v>7.5</v>
      </c>
      <c r="F2" s="4">
        <v>187</v>
      </c>
      <c r="G2" s="4">
        <v>5.52</v>
      </c>
      <c r="H2" s="4">
        <v>0.2</v>
      </c>
      <c r="I2" s="4">
        <v>85.2</v>
      </c>
      <c r="J2" s="4"/>
      <c r="K2" s="4">
        <v>0.02</v>
      </c>
      <c r="L2" s="4">
        <v>4.2</v>
      </c>
      <c r="M2" s="4">
        <v>0.02</v>
      </c>
      <c r="N2" s="4"/>
      <c r="O2" s="4"/>
      <c r="P2" s="4">
        <v>0.09</v>
      </c>
      <c r="Q2" s="4"/>
      <c r="R2" s="4"/>
      <c r="S2" s="4"/>
      <c r="T2" s="4">
        <v>0.8</v>
      </c>
      <c r="U2" s="4">
        <v>3.2</v>
      </c>
      <c r="V2" s="4">
        <v>14.69</v>
      </c>
      <c r="W2" s="4"/>
      <c r="X2" s="4">
        <v>35</v>
      </c>
      <c r="Y2" s="4">
        <v>0.003</v>
      </c>
      <c r="Z2" s="4"/>
      <c r="AA2" s="4">
        <v>1.15</v>
      </c>
      <c r="AB2" s="4"/>
      <c r="AC2" s="4">
        <v>0.541</v>
      </c>
      <c r="AD2" s="4"/>
      <c r="AE2" s="4">
        <v>2.32</v>
      </c>
      <c r="AF2" s="4"/>
      <c r="AG2" s="4">
        <v>0.058</v>
      </c>
      <c r="AH2" s="4">
        <v>0.04</v>
      </c>
      <c r="AI2" s="4">
        <v>0.7</v>
      </c>
      <c r="AJ2" s="4">
        <v>110</v>
      </c>
      <c r="AK2" s="4">
        <v>0.7</v>
      </c>
      <c r="AL2" s="4"/>
      <c r="AM2" s="4"/>
      <c r="AN2" s="4"/>
      <c r="AO2" s="4"/>
      <c r="AP2" s="4"/>
    </row>
    <row r="3" spans="1:42" ht="12.75">
      <c r="A3" s="4" t="s">
        <v>49</v>
      </c>
      <c r="B3" s="3">
        <v>36957</v>
      </c>
      <c r="C3" s="4">
        <v>1150</v>
      </c>
      <c r="D3" s="4">
        <v>21</v>
      </c>
      <c r="E3" s="4">
        <v>7.49</v>
      </c>
      <c r="F3" s="4">
        <v>185</v>
      </c>
      <c r="G3" s="4">
        <v>6.47</v>
      </c>
      <c r="H3" s="4">
        <v>0.6</v>
      </c>
      <c r="I3" s="4">
        <v>86</v>
      </c>
      <c r="J3" s="4"/>
      <c r="K3" s="4">
        <v>0.02</v>
      </c>
      <c r="L3" s="4">
        <v>4.6</v>
      </c>
      <c r="M3" s="4">
        <v>0.086</v>
      </c>
      <c r="N3" s="4"/>
      <c r="O3" s="4"/>
      <c r="P3" s="4">
        <v>0.09</v>
      </c>
      <c r="Q3" s="4"/>
      <c r="R3" s="4"/>
      <c r="S3" s="4"/>
      <c r="T3" s="4">
        <v>1</v>
      </c>
      <c r="U3" s="4">
        <v>12.5</v>
      </c>
      <c r="V3" s="4">
        <v>6.21</v>
      </c>
      <c r="W3" s="4"/>
      <c r="X3" s="4">
        <v>34.4</v>
      </c>
      <c r="Y3" s="4">
        <v>0.003</v>
      </c>
      <c r="Z3" s="4"/>
      <c r="AA3" s="4">
        <v>1.1</v>
      </c>
      <c r="AB3" s="4"/>
      <c r="AC3" s="4">
        <v>0.457</v>
      </c>
      <c r="AD3" s="4"/>
      <c r="AE3" s="4">
        <v>2.07</v>
      </c>
      <c r="AF3" s="4"/>
      <c r="AG3" s="4">
        <v>0.057</v>
      </c>
      <c r="AH3" s="4">
        <v>0.04</v>
      </c>
      <c r="AI3" s="4">
        <v>0.7</v>
      </c>
      <c r="AJ3" s="4">
        <v>110</v>
      </c>
      <c r="AK3" s="4">
        <v>0.7</v>
      </c>
      <c r="AL3" s="4"/>
      <c r="AM3" s="4"/>
      <c r="AN3" s="4"/>
      <c r="AO3" s="4"/>
      <c r="AP3" s="4"/>
    </row>
    <row r="4" spans="1:42" ht="12.75">
      <c r="A4" s="4" t="s">
        <v>49</v>
      </c>
      <c r="B4" s="3">
        <v>37047</v>
      </c>
      <c r="C4" s="4">
        <v>1530</v>
      </c>
      <c r="D4" s="4">
        <v>21.4</v>
      </c>
      <c r="E4" s="4">
        <v>7.44</v>
      </c>
      <c r="F4" s="4">
        <v>186</v>
      </c>
      <c r="G4" s="4">
        <v>5.98</v>
      </c>
      <c r="H4" s="4">
        <v>0.4</v>
      </c>
      <c r="I4" s="4">
        <v>86</v>
      </c>
      <c r="J4" s="4"/>
      <c r="K4" s="4">
        <v>0.02</v>
      </c>
      <c r="L4" s="4">
        <v>4.4</v>
      </c>
      <c r="M4" s="4">
        <v>0.091</v>
      </c>
      <c r="N4" s="4"/>
      <c r="O4" s="4"/>
      <c r="P4" s="4">
        <v>0.04</v>
      </c>
      <c r="Q4" s="4"/>
      <c r="R4" s="4"/>
      <c r="S4" s="4"/>
      <c r="T4" s="4">
        <v>1.5</v>
      </c>
      <c r="U4" s="4">
        <v>1.4</v>
      </c>
      <c r="V4" s="4">
        <v>0.98</v>
      </c>
      <c r="W4" s="4"/>
      <c r="X4" s="4">
        <v>35</v>
      </c>
      <c r="Y4" s="4">
        <v>0.003</v>
      </c>
      <c r="Z4" s="4"/>
      <c r="AA4" s="4">
        <v>1.1</v>
      </c>
      <c r="AB4" s="4"/>
      <c r="AC4" s="4">
        <v>0.494</v>
      </c>
      <c r="AD4" s="4"/>
      <c r="AE4" s="4">
        <v>2.14</v>
      </c>
      <c r="AF4" s="4"/>
      <c r="AG4" s="4">
        <v>0.065</v>
      </c>
      <c r="AH4" s="4">
        <v>0.04</v>
      </c>
      <c r="AI4" s="4">
        <v>0.7</v>
      </c>
      <c r="AJ4" s="4">
        <v>124</v>
      </c>
      <c r="AK4" s="4">
        <v>0.7</v>
      </c>
      <c r="AL4" s="4"/>
      <c r="AM4" s="4"/>
      <c r="AN4" s="4"/>
      <c r="AO4" s="4"/>
      <c r="AP4" s="4"/>
    </row>
    <row r="5" spans="1:42" ht="12.75">
      <c r="A5" s="4" t="s">
        <v>49</v>
      </c>
      <c r="B5" s="3">
        <v>36867</v>
      </c>
      <c r="C5" s="4">
        <v>1020</v>
      </c>
      <c r="D5" s="4"/>
      <c r="E5" s="4"/>
      <c r="F5" s="4"/>
      <c r="G5" s="4"/>
      <c r="H5" s="4">
        <v>0.2</v>
      </c>
      <c r="I5" s="4">
        <v>85.2</v>
      </c>
      <c r="J5" s="4"/>
      <c r="K5" s="4">
        <v>0.02</v>
      </c>
      <c r="L5" s="4">
        <v>4.3</v>
      </c>
      <c r="M5" s="4">
        <v>0.023</v>
      </c>
      <c r="N5" s="4"/>
      <c r="O5" s="4"/>
      <c r="P5" s="4">
        <v>0.09</v>
      </c>
      <c r="Q5" s="4"/>
      <c r="R5" s="4"/>
      <c r="S5" s="4"/>
      <c r="T5" s="4">
        <v>0.8</v>
      </c>
      <c r="U5" s="4">
        <v>2.8</v>
      </c>
      <c r="V5" s="4">
        <v>3.42</v>
      </c>
      <c r="W5" s="4"/>
      <c r="X5" s="4">
        <v>34.3</v>
      </c>
      <c r="Y5" s="4">
        <v>0.003</v>
      </c>
      <c r="Z5" s="4"/>
      <c r="AA5" s="4">
        <v>1.07</v>
      </c>
      <c r="AB5" s="4"/>
      <c r="AC5" s="4">
        <v>0.463</v>
      </c>
      <c r="AD5" s="4"/>
      <c r="AE5" s="4">
        <v>2.07</v>
      </c>
      <c r="AF5" s="4"/>
      <c r="AG5" s="4">
        <v>0.062</v>
      </c>
      <c r="AH5" s="4">
        <v>0.04</v>
      </c>
      <c r="AI5" s="4">
        <v>0.7</v>
      </c>
      <c r="AJ5" s="4">
        <v>112</v>
      </c>
      <c r="AK5" s="4">
        <v>0.7</v>
      </c>
      <c r="AL5" s="4"/>
      <c r="AM5" s="4"/>
      <c r="AN5" s="4"/>
      <c r="AO5" s="4"/>
      <c r="AP5" s="4"/>
    </row>
    <row r="6" spans="1:42" ht="12.75">
      <c r="A6" s="4" t="s">
        <v>49</v>
      </c>
      <c r="B6" s="3">
        <v>37139</v>
      </c>
      <c r="C6" s="4">
        <v>1420</v>
      </c>
      <c r="D6" s="4">
        <v>21.3</v>
      </c>
      <c r="E6" s="4">
        <v>7.39</v>
      </c>
      <c r="F6" s="4">
        <v>184</v>
      </c>
      <c r="G6" s="4">
        <v>6.51</v>
      </c>
      <c r="H6" s="4">
        <v>0.2</v>
      </c>
      <c r="I6" s="4">
        <v>84.5</v>
      </c>
      <c r="J6" s="4"/>
      <c r="K6" s="4">
        <v>0.02</v>
      </c>
      <c r="L6" s="4">
        <v>3.5</v>
      </c>
      <c r="M6" s="4">
        <v>0.085</v>
      </c>
      <c r="N6" s="4"/>
      <c r="O6" s="4"/>
      <c r="P6" s="4">
        <v>0.08</v>
      </c>
      <c r="Q6" s="4"/>
      <c r="R6" s="4"/>
      <c r="S6" s="4"/>
      <c r="T6" s="4">
        <v>1</v>
      </c>
      <c r="U6" s="4">
        <v>1</v>
      </c>
      <c r="V6" s="4">
        <v>1</v>
      </c>
      <c r="W6" s="4"/>
      <c r="X6" s="4">
        <v>36.1</v>
      </c>
      <c r="Y6" s="4">
        <v>0.002</v>
      </c>
      <c r="Z6" s="4"/>
      <c r="AA6" s="4">
        <v>1.19</v>
      </c>
      <c r="AB6" s="4"/>
      <c r="AC6" s="4">
        <v>0.459</v>
      </c>
      <c r="AD6" s="4"/>
      <c r="AE6" s="4">
        <v>3.28</v>
      </c>
      <c r="AF6" s="4"/>
      <c r="AG6" s="4">
        <v>0.057</v>
      </c>
      <c r="AH6" s="4">
        <v>0.13</v>
      </c>
      <c r="AI6" s="4">
        <v>0.7</v>
      </c>
      <c r="AJ6" s="4">
        <v>128</v>
      </c>
      <c r="AK6" s="4">
        <v>0.7</v>
      </c>
      <c r="AL6" s="4"/>
      <c r="AM6" s="4"/>
      <c r="AN6" s="4"/>
      <c r="AO6" s="4"/>
      <c r="AP6" s="4"/>
    </row>
    <row r="7" spans="1:42" ht="12.75">
      <c r="A7" s="4" t="s">
        <v>49</v>
      </c>
      <c r="B7" s="3">
        <v>37229</v>
      </c>
      <c r="C7" s="4">
        <v>1300</v>
      </c>
      <c r="D7" s="4">
        <v>21.4</v>
      </c>
      <c r="E7" s="4">
        <v>7.46</v>
      </c>
      <c r="F7" s="4">
        <v>184</v>
      </c>
      <c r="G7" s="4">
        <v>6.57</v>
      </c>
      <c r="H7" s="4">
        <v>0.2</v>
      </c>
      <c r="I7" s="4">
        <v>86.4</v>
      </c>
      <c r="J7" s="4"/>
      <c r="K7" s="4">
        <v>0.02</v>
      </c>
      <c r="L7" s="4">
        <v>3.3</v>
      </c>
      <c r="M7" s="4">
        <v>0.065</v>
      </c>
      <c r="N7" s="4"/>
      <c r="O7" s="4"/>
      <c r="P7" s="4">
        <v>0.08</v>
      </c>
      <c r="Q7" s="4"/>
      <c r="R7" s="4"/>
      <c r="S7" s="4"/>
      <c r="T7" s="4">
        <v>2.2</v>
      </c>
      <c r="U7" s="4">
        <v>3.4</v>
      </c>
      <c r="V7" s="4">
        <v>3.72</v>
      </c>
      <c r="W7" s="4"/>
      <c r="X7" s="4">
        <v>33.3</v>
      </c>
      <c r="Y7" s="4">
        <v>0.003</v>
      </c>
      <c r="Z7" s="4"/>
      <c r="AA7" s="4">
        <v>1.03</v>
      </c>
      <c r="AB7" s="4"/>
      <c r="AC7" s="4">
        <v>0.424</v>
      </c>
      <c r="AD7" s="4"/>
      <c r="AE7" s="4">
        <v>2.33</v>
      </c>
      <c r="AF7" s="4"/>
      <c r="AG7" s="4">
        <v>0.064</v>
      </c>
      <c r="AH7" s="4">
        <v>0.05</v>
      </c>
      <c r="AI7" s="4">
        <v>0.7</v>
      </c>
      <c r="AJ7" s="4">
        <v>126</v>
      </c>
      <c r="AK7" s="4">
        <v>0.7</v>
      </c>
      <c r="AL7" s="4">
        <v>0.002</v>
      </c>
      <c r="AM7" s="4">
        <v>0.005</v>
      </c>
      <c r="AN7" s="4"/>
      <c r="AO7" s="4"/>
      <c r="AP7" s="4"/>
    </row>
    <row r="8" spans="1:42" ht="12.75">
      <c r="A8" s="4" t="s">
        <v>49</v>
      </c>
      <c r="B8" s="3">
        <v>37327</v>
      </c>
      <c r="C8" s="4">
        <v>1350</v>
      </c>
      <c r="D8" s="4">
        <v>21.2</v>
      </c>
      <c r="E8" s="4">
        <v>7.54</v>
      </c>
      <c r="F8" s="4">
        <v>190</v>
      </c>
      <c r="G8" s="4">
        <v>6.14</v>
      </c>
      <c r="H8" s="4">
        <v>0.4</v>
      </c>
      <c r="I8" s="4">
        <v>92.4</v>
      </c>
      <c r="J8" s="4"/>
      <c r="K8" s="4">
        <v>0.02</v>
      </c>
      <c r="L8" s="4">
        <v>3.21</v>
      </c>
      <c r="M8" s="4">
        <v>0.081</v>
      </c>
      <c r="N8" s="4"/>
      <c r="O8" s="4"/>
      <c r="P8" s="4">
        <v>0.092</v>
      </c>
      <c r="Q8" s="4"/>
      <c r="R8" s="4"/>
      <c r="S8" s="4"/>
      <c r="T8" s="4">
        <v>2.4</v>
      </c>
      <c r="U8" s="4">
        <v>0.3</v>
      </c>
      <c r="V8" s="4">
        <v>0.38</v>
      </c>
      <c r="W8" s="4"/>
      <c r="X8" s="4">
        <v>34.2</v>
      </c>
      <c r="Y8" s="4">
        <v>0.001</v>
      </c>
      <c r="Z8" s="4"/>
      <c r="AA8" s="4">
        <v>1.2</v>
      </c>
      <c r="AB8" s="4"/>
      <c r="AC8" s="4">
        <v>0.573</v>
      </c>
      <c r="AD8" s="4"/>
      <c r="AE8" s="4">
        <v>2.6</v>
      </c>
      <c r="AF8" s="4"/>
      <c r="AG8" s="4">
        <v>0.066</v>
      </c>
      <c r="AH8" s="4">
        <v>0.043</v>
      </c>
      <c r="AI8" s="4"/>
      <c r="AJ8" s="4">
        <v>118</v>
      </c>
      <c r="AK8" s="4"/>
      <c r="AL8" s="4">
        <v>0.0005</v>
      </c>
      <c r="AM8" s="4">
        <v>0.023</v>
      </c>
      <c r="AN8" s="4">
        <v>0.005</v>
      </c>
      <c r="AO8" s="4">
        <v>0.005</v>
      </c>
      <c r="AP8" s="4"/>
    </row>
    <row r="9" spans="1:42" ht="12.75">
      <c r="A9" s="4" t="s">
        <v>49</v>
      </c>
      <c r="B9" s="3">
        <v>37411</v>
      </c>
      <c r="C9" s="4">
        <v>1415</v>
      </c>
      <c r="D9" s="4">
        <v>21.3</v>
      </c>
      <c r="E9" s="4">
        <v>7.18</v>
      </c>
      <c r="F9" s="4">
        <v>191</v>
      </c>
      <c r="G9" s="4">
        <v>6.2</v>
      </c>
      <c r="H9" s="4">
        <v>0.1</v>
      </c>
      <c r="I9" s="4">
        <v>85.6</v>
      </c>
      <c r="J9" s="4"/>
      <c r="K9" s="4">
        <v>0.02</v>
      </c>
      <c r="L9" s="4">
        <v>3.76</v>
      </c>
      <c r="M9" s="4">
        <v>0.098</v>
      </c>
      <c r="N9" s="4"/>
      <c r="O9" s="4"/>
      <c r="P9" s="4">
        <v>0.085</v>
      </c>
      <c r="Q9" s="4"/>
      <c r="R9" s="4"/>
      <c r="S9" s="4"/>
      <c r="T9" s="4">
        <v>2.5</v>
      </c>
      <c r="U9" s="4">
        <v>0.3</v>
      </c>
      <c r="V9" s="4">
        <v>0.38</v>
      </c>
      <c r="W9" s="4"/>
      <c r="X9" s="4">
        <v>32.6</v>
      </c>
      <c r="Y9" s="4">
        <v>0.001</v>
      </c>
      <c r="Z9" s="4"/>
      <c r="AA9" s="4">
        <v>1.11</v>
      </c>
      <c r="AB9" s="4"/>
      <c r="AC9" s="4">
        <v>0.393</v>
      </c>
      <c r="AD9" s="4"/>
      <c r="AE9" s="4">
        <v>2.07</v>
      </c>
      <c r="AF9" s="4"/>
      <c r="AG9" s="4">
        <v>0.053</v>
      </c>
      <c r="AH9" s="4">
        <v>0.085</v>
      </c>
      <c r="AI9" s="4"/>
      <c r="AJ9" s="4">
        <v>130</v>
      </c>
      <c r="AK9" s="4"/>
      <c r="AL9" s="4">
        <v>0.0001</v>
      </c>
      <c r="AM9" s="4">
        <v>0.023</v>
      </c>
      <c r="AN9" s="4">
        <v>0.005</v>
      </c>
      <c r="AO9" s="4">
        <v>0.005</v>
      </c>
      <c r="AP9" s="4"/>
    </row>
    <row r="10" spans="1:42" ht="12.75">
      <c r="A10" s="4" t="s">
        <v>49</v>
      </c>
      <c r="B10" s="3">
        <v>37593</v>
      </c>
      <c r="C10" s="4">
        <v>1440</v>
      </c>
      <c r="D10" s="4">
        <v>21.2</v>
      </c>
      <c r="E10" s="4">
        <v>7.35</v>
      </c>
      <c r="F10" s="4">
        <v>191</v>
      </c>
      <c r="G10" s="4">
        <v>6.29</v>
      </c>
      <c r="H10" s="4">
        <v>0.5</v>
      </c>
      <c r="I10" s="4">
        <v>81.8</v>
      </c>
      <c r="J10" s="4"/>
      <c r="K10" s="4">
        <v>0.037</v>
      </c>
      <c r="L10" s="4">
        <v>3.33</v>
      </c>
      <c r="M10" s="4">
        <v>0.09</v>
      </c>
      <c r="N10" s="4"/>
      <c r="O10" s="4"/>
      <c r="P10" s="4">
        <v>0.09</v>
      </c>
      <c r="Q10" s="4"/>
      <c r="R10" s="4"/>
      <c r="S10" s="4"/>
      <c r="T10" s="4">
        <v>1.8</v>
      </c>
      <c r="U10" s="4">
        <v>0.9</v>
      </c>
      <c r="V10" s="4">
        <v>2</v>
      </c>
      <c r="W10" s="4"/>
      <c r="X10" s="4">
        <v>35.1</v>
      </c>
      <c r="Y10" s="4">
        <v>0.003</v>
      </c>
      <c r="Z10" s="4"/>
      <c r="AA10" s="4">
        <v>1.13</v>
      </c>
      <c r="AB10" s="4"/>
      <c r="AC10" s="4">
        <v>0.37</v>
      </c>
      <c r="AD10" s="4"/>
      <c r="AE10" s="4">
        <v>2.19</v>
      </c>
      <c r="AF10" s="4"/>
      <c r="AG10" s="4">
        <v>0.06</v>
      </c>
      <c r="AH10" s="4">
        <v>0.2</v>
      </c>
      <c r="AI10" s="4"/>
      <c r="AJ10" s="4">
        <v>124</v>
      </c>
      <c r="AK10" s="4"/>
      <c r="AL10" s="4">
        <v>0.003</v>
      </c>
      <c r="AM10" s="4">
        <v>0.01</v>
      </c>
      <c r="AN10" s="4"/>
      <c r="AO10" s="4"/>
      <c r="AP10" s="4"/>
    </row>
    <row r="11" spans="1:42" ht="12.75">
      <c r="A11" s="4" t="s">
        <v>49</v>
      </c>
      <c r="B11" s="3">
        <v>37503</v>
      </c>
      <c r="C11" s="4">
        <v>1310</v>
      </c>
      <c r="D11" s="4">
        <v>21.2</v>
      </c>
      <c r="E11" s="4">
        <v>7.35</v>
      </c>
      <c r="F11" s="4">
        <v>187</v>
      </c>
      <c r="G11" s="4">
        <v>6.78</v>
      </c>
      <c r="H11" s="4">
        <v>0.1</v>
      </c>
      <c r="I11" s="4">
        <v>87.8</v>
      </c>
      <c r="J11" s="4"/>
      <c r="K11" s="4">
        <v>0.02</v>
      </c>
      <c r="L11" s="4">
        <v>3.24</v>
      </c>
      <c r="M11" s="4">
        <v>0.046</v>
      </c>
      <c r="N11" s="4"/>
      <c r="O11" s="4"/>
      <c r="P11" s="4">
        <v>0.072</v>
      </c>
      <c r="Q11" s="4"/>
      <c r="R11" s="4"/>
      <c r="S11" s="4"/>
      <c r="T11" s="4">
        <v>2</v>
      </c>
      <c r="U11" s="4">
        <v>0.3</v>
      </c>
      <c r="V11" s="4">
        <v>0.38</v>
      </c>
      <c r="W11" s="4"/>
      <c r="X11" s="4">
        <v>36.9</v>
      </c>
      <c r="Y11" s="4">
        <v>0.003</v>
      </c>
      <c r="Z11" s="4"/>
      <c r="AA11" s="4">
        <v>1.2</v>
      </c>
      <c r="AB11" s="4"/>
      <c r="AC11" s="4">
        <v>0.52</v>
      </c>
      <c r="AD11" s="4"/>
      <c r="AE11" s="4">
        <v>2.11</v>
      </c>
      <c r="AF11" s="4"/>
      <c r="AG11" s="4">
        <v>0.054</v>
      </c>
      <c r="AH11" s="4">
        <v>0.122</v>
      </c>
      <c r="AI11" s="4"/>
      <c r="AJ11" s="4">
        <v>120</v>
      </c>
      <c r="AK11" s="4"/>
      <c r="AL11" s="4">
        <v>0.0005</v>
      </c>
      <c r="AM11" s="4">
        <v>0.023</v>
      </c>
      <c r="AN11" s="4">
        <v>0.005</v>
      </c>
      <c r="AO11" s="4">
        <v>0.005</v>
      </c>
      <c r="AP11" s="4"/>
    </row>
    <row r="12" spans="1:42" ht="12.75">
      <c r="A12" s="4" t="s">
        <v>49</v>
      </c>
      <c r="B12" s="3">
        <v>37685</v>
      </c>
      <c r="C12" s="4">
        <v>1230</v>
      </c>
      <c r="D12" s="4">
        <v>21.3</v>
      </c>
      <c r="E12" s="4">
        <v>7.38</v>
      </c>
      <c r="F12" s="4">
        <v>194</v>
      </c>
      <c r="G12" s="4">
        <v>6.64</v>
      </c>
      <c r="H12" s="4">
        <v>0.4</v>
      </c>
      <c r="I12" s="4">
        <v>95.9</v>
      </c>
      <c r="J12" s="4"/>
      <c r="K12" s="4">
        <v>0.038</v>
      </c>
      <c r="L12" s="4">
        <v>3.44</v>
      </c>
      <c r="M12" s="4">
        <v>0.09</v>
      </c>
      <c r="N12" s="4"/>
      <c r="O12" s="4"/>
      <c r="P12" s="4">
        <v>0.085</v>
      </c>
      <c r="Q12" s="4"/>
      <c r="R12" s="4"/>
      <c r="S12" s="4"/>
      <c r="T12" s="4">
        <v>2.1</v>
      </c>
      <c r="U12" s="4">
        <v>1.1</v>
      </c>
      <c r="V12" s="4">
        <v>3.4</v>
      </c>
      <c r="W12" s="4"/>
      <c r="X12" s="4">
        <v>36.9</v>
      </c>
      <c r="Y12" s="4">
        <v>0.002</v>
      </c>
      <c r="Z12" s="4"/>
      <c r="AA12" s="4">
        <v>1.2</v>
      </c>
      <c r="AB12" s="4"/>
      <c r="AC12" s="4">
        <v>0.48</v>
      </c>
      <c r="AD12" s="4"/>
      <c r="AE12" s="4">
        <v>2.28</v>
      </c>
      <c r="AF12" s="4"/>
      <c r="AG12" s="4">
        <v>0.8</v>
      </c>
      <c r="AH12" s="4">
        <v>0.3</v>
      </c>
      <c r="AI12" s="4"/>
      <c r="AJ12" s="4">
        <v>129</v>
      </c>
      <c r="AK12" s="4"/>
      <c r="AL12" s="4">
        <v>0.003</v>
      </c>
      <c r="AM12" s="4">
        <v>0.01</v>
      </c>
      <c r="AN12" s="4"/>
      <c r="AO12" s="4"/>
      <c r="AP12" s="4"/>
    </row>
    <row r="13" spans="1:42" ht="12.75">
      <c r="A13" s="4" t="s">
        <v>49</v>
      </c>
      <c r="B13" s="3">
        <v>37775</v>
      </c>
      <c r="C13" s="4">
        <v>1420</v>
      </c>
      <c r="D13" s="4">
        <v>21.3</v>
      </c>
      <c r="E13" s="4">
        <v>7.33</v>
      </c>
      <c r="F13" s="4">
        <v>178</v>
      </c>
      <c r="G13" s="4">
        <v>7.87</v>
      </c>
      <c r="H13" s="4">
        <v>0.1</v>
      </c>
      <c r="I13" s="4">
        <v>86.3</v>
      </c>
      <c r="J13" s="4"/>
      <c r="K13" s="4">
        <v>0.04</v>
      </c>
      <c r="L13" s="4">
        <v>3.4</v>
      </c>
      <c r="M13" s="4">
        <v>0.14</v>
      </c>
      <c r="N13" s="4"/>
      <c r="O13" s="4"/>
      <c r="P13" s="4">
        <v>0.067</v>
      </c>
      <c r="Q13" s="4"/>
      <c r="R13" s="4"/>
      <c r="S13" s="4"/>
      <c r="T13" s="4"/>
      <c r="U13" s="4">
        <v>1.3</v>
      </c>
      <c r="V13" s="4">
        <v>2.8</v>
      </c>
      <c r="W13" s="4"/>
      <c r="X13" s="4">
        <v>32.1</v>
      </c>
      <c r="Y13" s="4"/>
      <c r="Z13" s="4"/>
      <c r="AA13" s="4">
        <v>1</v>
      </c>
      <c r="AB13" s="4"/>
      <c r="AC13" s="4">
        <v>0.38</v>
      </c>
      <c r="AD13" s="4"/>
      <c r="AE13" s="4">
        <v>1.94</v>
      </c>
      <c r="AF13" s="4"/>
      <c r="AG13" s="4">
        <v>0.06</v>
      </c>
      <c r="AH13" s="4">
        <v>0.1</v>
      </c>
      <c r="AI13" s="4"/>
      <c r="AJ13" s="4">
        <v>115</v>
      </c>
      <c r="AK13" s="4"/>
      <c r="AL13" s="4">
        <v>0.003</v>
      </c>
      <c r="AM13" s="4"/>
      <c r="AN13" s="4"/>
      <c r="AO13" s="4"/>
      <c r="AP13" s="4"/>
    </row>
    <row r="14" spans="1:42" ht="12.75">
      <c r="A14" s="4" t="s">
        <v>49</v>
      </c>
      <c r="B14" s="3">
        <v>37957</v>
      </c>
      <c r="C14" s="4">
        <v>1530</v>
      </c>
      <c r="D14" s="4">
        <v>21.2</v>
      </c>
      <c r="E14" s="4">
        <v>6.97</v>
      </c>
      <c r="F14" s="4">
        <v>182</v>
      </c>
      <c r="G14" s="4">
        <v>7.01</v>
      </c>
      <c r="H14" s="4"/>
      <c r="I14" s="4">
        <v>88</v>
      </c>
      <c r="J14" s="4"/>
      <c r="K14" s="4">
        <v>0.04</v>
      </c>
      <c r="L14" s="4">
        <v>3.24</v>
      </c>
      <c r="M14" s="4">
        <v>0.08</v>
      </c>
      <c r="N14" s="4"/>
      <c r="O14" s="4"/>
      <c r="P14" s="4"/>
      <c r="Q14" s="4"/>
      <c r="R14" s="4"/>
      <c r="S14" s="4"/>
      <c r="T14" s="4"/>
      <c r="U14" s="4"/>
      <c r="V14" s="4">
        <v>2.35</v>
      </c>
      <c r="W14" s="4"/>
      <c r="X14" s="4">
        <v>35</v>
      </c>
      <c r="Y14" s="4"/>
      <c r="Z14" s="4"/>
      <c r="AA14" s="4">
        <v>1.16</v>
      </c>
      <c r="AB14" s="4"/>
      <c r="AC14" s="4">
        <v>0.29</v>
      </c>
      <c r="AD14" s="4"/>
      <c r="AE14" s="4">
        <v>2.02</v>
      </c>
      <c r="AF14" s="4"/>
      <c r="AG14" s="4"/>
      <c r="AH14" s="4">
        <v>0.11</v>
      </c>
      <c r="AI14" s="4"/>
      <c r="AJ14" s="4">
        <v>102</v>
      </c>
      <c r="AK14" s="4"/>
      <c r="AL14" s="4">
        <v>0.0003</v>
      </c>
      <c r="AM14" s="4"/>
      <c r="AN14" s="4"/>
      <c r="AO14" s="4"/>
      <c r="AP14" s="4"/>
    </row>
    <row r="15" spans="1:42" ht="12.75">
      <c r="A15" s="4" t="s">
        <v>49</v>
      </c>
      <c r="B15" s="3">
        <v>38232</v>
      </c>
      <c r="C15" s="4">
        <v>1325</v>
      </c>
      <c r="D15" s="4">
        <v>21.4</v>
      </c>
      <c r="E15" s="4">
        <v>7.6</v>
      </c>
      <c r="F15" s="4">
        <v>184</v>
      </c>
      <c r="G15" s="4">
        <v>7.52</v>
      </c>
      <c r="H15" s="4"/>
      <c r="I15" s="4">
        <v>89.7</v>
      </c>
      <c r="J15" s="4"/>
      <c r="K15" s="4">
        <v>0.047</v>
      </c>
      <c r="L15" s="4">
        <v>3.66</v>
      </c>
      <c r="M15" s="4">
        <v>0.14</v>
      </c>
      <c r="N15" s="4"/>
      <c r="O15" s="4"/>
      <c r="P15" s="4"/>
      <c r="Q15" s="4"/>
      <c r="R15" s="4"/>
      <c r="S15" s="4"/>
      <c r="T15" s="4"/>
      <c r="U15" s="4"/>
      <c r="V15" s="4">
        <v>0.85</v>
      </c>
      <c r="W15" s="4"/>
      <c r="X15" s="4">
        <v>33.5</v>
      </c>
      <c r="Y15" s="4"/>
      <c r="Z15" s="4"/>
      <c r="AA15" s="4">
        <v>1.09</v>
      </c>
      <c r="AB15" s="4"/>
      <c r="AC15" s="4">
        <v>0.38</v>
      </c>
      <c r="AD15" s="4"/>
      <c r="AE15" s="4">
        <v>2.19</v>
      </c>
      <c r="AF15" s="4"/>
      <c r="AG15" s="4"/>
      <c r="AH15" s="4">
        <v>0.33</v>
      </c>
      <c r="AI15" s="4"/>
      <c r="AJ15" s="4">
        <v>104</v>
      </c>
      <c r="AK15" s="4"/>
      <c r="AL15" s="4">
        <v>0.0003</v>
      </c>
      <c r="AM15" s="4"/>
      <c r="AN15" s="4"/>
      <c r="AO15" s="4"/>
      <c r="AP15" s="4"/>
    </row>
    <row r="16" spans="1:42" ht="12.75">
      <c r="A16" s="4" t="s">
        <v>49</v>
      </c>
      <c r="B16" s="3">
        <v>38140</v>
      </c>
      <c r="C16" s="4">
        <v>1325</v>
      </c>
      <c r="D16" s="4">
        <v>21.2</v>
      </c>
      <c r="E16" s="4">
        <v>7.59</v>
      </c>
      <c r="F16" s="4">
        <v>189</v>
      </c>
      <c r="G16" s="4">
        <v>6.72</v>
      </c>
      <c r="H16" s="4"/>
      <c r="I16" s="4">
        <v>91.2</v>
      </c>
      <c r="J16" s="4"/>
      <c r="K16" s="4">
        <v>0.04</v>
      </c>
      <c r="L16" s="4">
        <v>3.49</v>
      </c>
      <c r="M16" s="4">
        <v>0.09</v>
      </c>
      <c r="N16" s="4"/>
      <c r="O16" s="4"/>
      <c r="P16" s="4"/>
      <c r="Q16" s="4"/>
      <c r="R16" s="4"/>
      <c r="S16" s="4"/>
      <c r="T16" s="4"/>
      <c r="U16" s="4"/>
      <c r="V16" s="4">
        <v>1.53</v>
      </c>
      <c r="W16" s="4"/>
      <c r="X16" s="4">
        <v>36</v>
      </c>
      <c r="Y16" s="4"/>
      <c r="Z16" s="4"/>
      <c r="AA16" s="4">
        <v>1.22</v>
      </c>
      <c r="AB16" s="4"/>
      <c r="AC16" s="4">
        <v>0.553</v>
      </c>
      <c r="AD16" s="4"/>
      <c r="AE16" s="4">
        <v>2.18</v>
      </c>
      <c r="AF16" s="4"/>
      <c r="AG16" s="4"/>
      <c r="AH16" s="4">
        <v>0.26</v>
      </c>
      <c r="AI16" s="4"/>
      <c r="AJ16" s="4">
        <v>124</v>
      </c>
      <c r="AK16" s="4"/>
      <c r="AL16" s="4">
        <v>0.0003</v>
      </c>
      <c r="AM16" s="4"/>
      <c r="AN16" s="4"/>
      <c r="AO16" s="4"/>
      <c r="AP16" s="4"/>
    </row>
    <row r="17" spans="1:42" ht="12.75">
      <c r="A17" s="4" t="s">
        <v>49</v>
      </c>
      <c r="B17" s="3">
        <v>38048</v>
      </c>
      <c r="C17" s="4">
        <v>1310</v>
      </c>
      <c r="D17" s="4">
        <v>21.2</v>
      </c>
      <c r="E17" s="4">
        <v>7.58</v>
      </c>
      <c r="F17" s="4">
        <v>189</v>
      </c>
      <c r="G17" s="4">
        <v>6.49</v>
      </c>
      <c r="H17" s="4">
        <v>0.2</v>
      </c>
      <c r="I17" s="4">
        <v>90.1</v>
      </c>
      <c r="J17" s="4"/>
      <c r="K17" s="4">
        <v>0.04</v>
      </c>
      <c r="L17" s="4">
        <v>3.71</v>
      </c>
      <c r="M17" s="4">
        <v>0.05</v>
      </c>
      <c r="N17" s="4"/>
      <c r="O17" s="4"/>
      <c r="P17" s="4"/>
      <c r="Q17" s="4"/>
      <c r="R17" s="4"/>
      <c r="S17" s="4"/>
      <c r="T17" s="4"/>
      <c r="U17" s="4"/>
      <c r="V17" s="4">
        <v>5.2</v>
      </c>
      <c r="W17" s="4"/>
      <c r="X17" s="4">
        <v>39.9</v>
      </c>
      <c r="Y17" s="4"/>
      <c r="Z17" s="4"/>
      <c r="AA17" s="4">
        <v>1.35</v>
      </c>
      <c r="AB17" s="4"/>
      <c r="AC17" s="4">
        <v>0.46</v>
      </c>
      <c r="AD17" s="4"/>
      <c r="AE17" s="4">
        <v>2.52</v>
      </c>
      <c r="AF17" s="4"/>
      <c r="AG17" s="4">
        <v>0.1</v>
      </c>
      <c r="AH17" s="4">
        <v>0.11</v>
      </c>
      <c r="AI17" s="4"/>
      <c r="AJ17" s="4">
        <v>116</v>
      </c>
      <c r="AK17" s="4"/>
      <c r="AL17" s="4">
        <v>0.0003</v>
      </c>
      <c r="AM17" s="4"/>
      <c r="AN17" s="4"/>
      <c r="AO17" s="4"/>
      <c r="AP17" s="4"/>
    </row>
    <row r="18" spans="1:42" ht="12.75">
      <c r="A18" s="4" t="s">
        <v>49</v>
      </c>
      <c r="B18" s="3">
        <v>37591</v>
      </c>
      <c r="C18" s="4"/>
      <c r="D18" s="4"/>
      <c r="E18" s="4"/>
      <c r="F18" s="4"/>
      <c r="G18" s="4"/>
      <c r="H18" s="4">
        <v>0.1</v>
      </c>
      <c r="I18" s="4">
        <v>82</v>
      </c>
      <c r="J18" s="4"/>
      <c r="K18" s="4">
        <v>0.037</v>
      </c>
      <c r="L18" s="4">
        <v>3.41</v>
      </c>
      <c r="M18" s="4">
        <v>0.12</v>
      </c>
      <c r="N18" s="4"/>
      <c r="O18" s="4"/>
      <c r="P18" s="4">
        <v>0.09</v>
      </c>
      <c r="Q18" s="4"/>
      <c r="R18" s="4"/>
      <c r="S18" s="4"/>
      <c r="T18" s="4"/>
      <c r="U18" s="4"/>
      <c r="V18" s="4">
        <v>1.9</v>
      </c>
      <c r="W18" s="4"/>
      <c r="X18" s="4">
        <v>34.5</v>
      </c>
      <c r="Y18" s="4">
        <v>0.003</v>
      </c>
      <c r="Z18" s="4"/>
      <c r="AA18" s="4">
        <v>1.12</v>
      </c>
      <c r="AB18" s="4"/>
      <c r="AC18" s="4">
        <v>0.38</v>
      </c>
      <c r="AD18" s="4"/>
      <c r="AE18" s="4">
        <v>2.21</v>
      </c>
      <c r="AF18" s="4"/>
      <c r="AG18" s="4">
        <v>0.07</v>
      </c>
      <c r="AH18" s="4">
        <v>0.1</v>
      </c>
      <c r="AI18" s="4"/>
      <c r="AJ18" s="4">
        <v>129</v>
      </c>
      <c r="AK18" s="4"/>
      <c r="AL18" s="4">
        <v>0.003</v>
      </c>
      <c r="AM18" s="4">
        <v>0.01</v>
      </c>
      <c r="AN18" s="4"/>
      <c r="AO18" s="4"/>
      <c r="AP18" s="4"/>
    </row>
    <row r="19" spans="1:42" ht="12.75">
      <c r="A19" s="4" t="s">
        <v>49</v>
      </c>
      <c r="B19" s="3">
        <v>37681</v>
      </c>
      <c r="C19" s="4"/>
      <c r="D19" s="4"/>
      <c r="E19" s="4"/>
      <c r="F19" s="4"/>
      <c r="G19" s="4"/>
      <c r="H19" s="4">
        <v>0.3</v>
      </c>
      <c r="I19" s="4">
        <v>93.9</v>
      </c>
      <c r="J19" s="4"/>
      <c r="K19" s="4">
        <v>0.046</v>
      </c>
      <c r="L19" s="4">
        <v>3.7</v>
      </c>
      <c r="M19" s="4">
        <v>0.08</v>
      </c>
      <c r="N19" s="4"/>
      <c r="O19" s="4"/>
      <c r="P19" s="4">
        <v>0.089</v>
      </c>
      <c r="Q19" s="4"/>
      <c r="R19" s="4"/>
      <c r="S19" s="4"/>
      <c r="T19" s="4"/>
      <c r="U19" s="4">
        <v>0.8</v>
      </c>
      <c r="V19" s="4">
        <v>1.4</v>
      </c>
      <c r="W19" s="4"/>
      <c r="X19" s="4">
        <v>36</v>
      </c>
      <c r="Y19" s="4">
        <v>0.002</v>
      </c>
      <c r="Z19" s="4"/>
      <c r="AA19" s="4">
        <v>1.13</v>
      </c>
      <c r="AB19" s="4"/>
      <c r="AC19" s="4">
        <v>0.33</v>
      </c>
      <c r="AD19" s="4"/>
      <c r="AE19" s="4">
        <v>2.08</v>
      </c>
      <c r="AF19" s="4"/>
      <c r="AG19" s="4">
        <v>0.09</v>
      </c>
      <c r="AH19" s="4">
        <v>0.1</v>
      </c>
      <c r="AI19" s="4"/>
      <c r="AJ19" s="4">
        <v>107</v>
      </c>
      <c r="AK19" s="4"/>
      <c r="AL19" s="4">
        <v>0.003</v>
      </c>
      <c r="AM19" s="4">
        <v>0.01</v>
      </c>
      <c r="AN19" s="4"/>
      <c r="AO19" s="4"/>
      <c r="AP19" s="4"/>
    </row>
    <row r="20" spans="1:42" ht="12.75">
      <c r="A20" s="4" t="s">
        <v>49</v>
      </c>
      <c r="B20" s="3">
        <v>37869</v>
      </c>
      <c r="C20" s="4">
        <v>1315</v>
      </c>
      <c r="D20" s="4">
        <v>21.3</v>
      </c>
      <c r="E20" s="4">
        <v>6.93</v>
      </c>
      <c r="F20" s="4">
        <v>184</v>
      </c>
      <c r="G20" s="4">
        <v>7.29</v>
      </c>
      <c r="H20" s="4">
        <v>0.1</v>
      </c>
      <c r="I20" s="4">
        <v>91.4</v>
      </c>
      <c r="J20" s="4"/>
      <c r="K20" s="4">
        <v>0.042</v>
      </c>
      <c r="L20" s="4">
        <v>3.35</v>
      </c>
      <c r="M20" s="4">
        <v>0.1</v>
      </c>
      <c r="N20" s="4"/>
      <c r="O20" s="4"/>
      <c r="P20" s="4"/>
      <c r="Q20" s="4"/>
      <c r="R20" s="4"/>
      <c r="S20" s="4"/>
      <c r="T20" s="4"/>
      <c r="U20" s="4">
        <v>25.7</v>
      </c>
      <c r="V20" s="4">
        <v>25.4</v>
      </c>
      <c r="W20" s="4"/>
      <c r="X20" s="4">
        <v>33.7</v>
      </c>
      <c r="Y20" s="4"/>
      <c r="Z20" s="4"/>
      <c r="AA20" s="4">
        <v>1.05</v>
      </c>
      <c r="AB20" s="4"/>
      <c r="AC20" s="4">
        <v>0.38</v>
      </c>
      <c r="AD20" s="4"/>
      <c r="AE20" s="4">
        <v>1.89</v>
      </c>
      <c r="AF20" s="4"/>
      <c r="AG20" s="4"/>
      <c r="AH20" s="4">
        <v>0.38</v>
      </c>
      <c r="AI20" s="4"/>
      <c r="AJ20" s="4">
        <v>113</v>
      </c>
      <c r="AK20" s="4"/>
      <c r="AL20" s="4">
        <v>0.003</v>
      </c>
      <c r="AM20" s="4"/>
      <c r="AN20" s="4"/>
      <c r="AO20" s="4"/>
      <c r="AP20" s="4"/>
    </row>
    <row r="37" ht="12.75">
      <c r="A37" t="s">
        <v>115</v>
      </c>
    </row>
    <row r="38" ht="12.75">
      <c r="A38" s="5">
        <v>41608002</v>
      </c>
    </row>
    <row r="39" ht="12.75">
      <c r="A39" t="s">
        <v>118</v>
      </c>
    </row>
    <row r="40" ht="12.75">
      <c r="A40" s="7">
        <v>12</v>
      </c>
    </row>
    <row r="41" spans="1:41" ht="12.75">
      <c r="A41" t="s">
        <v>106</v>
      </c>
      <c r="D41">
        <f>AVERAGE(D$2:D$40)</f>
        <v>21.23125</v>
      </c>
      <c r="E41">
        <f aca="true" t="shared" si="0" ref="E41:AO41">AVERAGE(E$2:E$40)</f>
        <v>7.379999999999999</v>
      </c>
      <c r="F41">
        <f t="shared" si="0"/>
        <v>186.5625</v>
      </c>
      <c r="G41">
        <f t="shared" si="0"/>
        <v>6.625</v>
      </c>
      <c r="H41">
        <f t="shared" si="0"/>
        <v>0.25625000000000003</v>
      </c>
      <c r="I41">
        <f t="shared" si="0"/>
        <v>87.86315789473684</v>
      </c>
      <c r="J41" t="e">
        <f t="shared" si="0"/>
        <v>#DIV/0!</v>
      </c>
      <c r="K41">
        <f t="shared" si="0"/>
        <v>0.030894736842105263</v>
      </c>
      <c r="L41">
        <f t="shared" si="0"/>
        <v>3.6442105263157893</v>
      </c>
      <c r="M41">
        <f t="shared" si="0"/>
        <v>0.08289473684210527</v>
      </c>
      <c r="N41" t="e">
        <f t="shared" si="0"/>
        <v>#DIV/0!</v>
      </c>
      <c r="O41" t="e">
        <f t="shared" si="0"/>
        <v>#DIV/0!</v>
      </c>
      <c r="P41">
        <f t="shared" si="0"/>
        <v>0.08142857142857142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1.6454545454545455</v>
      </c>
      <c r="U41">
        <f t="shared" si="0"/>
        <v>3.9285714285714284</v>
      </c>
      <c r="V41">
        <f t="shared" si="0"/>
        <v>4.104736842105263</v>
      </c>
      <c r="W41" t="e">
        <f t="shared" si="0"/>
        <v>#DIV/0!</v>
      </c>
      <c r="X41">
        <f t="shared" si="0"/>
        <v>34.973684210526315</v>
      </c>
      <c r="Y41">
        <f t="shared" si="0"/>
        <v>0.0024615384615384616</v>
      </c>
      <c r="Z41" t="e">
        <f t="shared" si="0"/>
        <v>#DIV/0!</v>
      </c>
      <c r="AA41">
        <f t="shared" si="0"/>
        <v>1.1368421052631579</v>
      </c>
      <c r="AB41" t="e">
        <f t="shared" si="0"/>
        <v>#DIV/0!</v>
      </c>
      <c r="AC41">
        <f t="shared" si="0"/>
        <v>0.4382631578947369</v>
      </c>
      <c r="AD41" t="e">
        <f t="shared" si="0"/>
        <v>#DIV/0!</v>
      </c>
      <c r="AE41">
        <f t="shared" si="0"/>
        <v>2.2363157894736845</v>
      </c>
      <c r="AF41" t="e">
        <f t="shared" si="0"/>
        <v>#DIV/0!</v>
      </c>
      <c r="AG41">
        <f t="shared" si="0"/>
        <v>0.11440000000000003</v>
      </c>
      <c r="AH41">
        <f t="shared" si="0"/>
        <v>0.13578947368421054</v>
      </c>
      <c r="AI41">
        <f t="shared" si="0"/>
        <v>0.7000000000000001</v>
      </c>
      <c r="AJ41">
        <f t="shared" si="0"/>
        <v>117.94736842105263</v>
      </c>
      <c r="AK41">
        <f t="shared" si="0"/>
        <v>0.7000000000000001</v>
      </c>
      <c r="AL41">
        <f t="shared" si="0"/>
        <v>0.0015928571428571426</v>
      </c>
      <c r="AM41">
        <f t="shared" si="0"/>
        <v>0.014249999999999999</v>
      </c>
      <c r="AN41">
        <f t="shared" si="0"/>
        <v>0.005</v>
      </c>
      <c r="AO41">
        <f t="shared" si="0"/>
        <v>0.005</v>
      </c>
    </row>
    <row r="42" spans="1:41" ht="12.75">
      <c r="A42" t="s">
        <v>107</v>
      </c>
      <c r="D42">
        <f>MEDIAN(D$2:D$40)</f>
        <v>21.25</v>
      </c>
      <c r="E42">
        <f aca="true" t="shared" si="1" ref="E42:AO42">MEDIAN(E$2:E$40)</f>
        <v>7.415</v>
      </c>
      <c r="F42">
        <f t="shared" si="1"/>
        <v>186.5</v>
      </c>
      <c r="G42">
        <f t="shared" si="1"/>
        <v>6.54</v>
      </c>
      <c r="H42">
        <f t="shared" si="1"/>
        <v>0.2</v>
      </c>
      <c r="I42">
        <f t="shared" si="1"/>
        <v>86.4</v>
      </c>
      <c r="J42" t="e">
        <f t="shared" si="1"/>
        <v>#NUM!</v>
      </c>
      <c r="K42">
        <f t="shared" si="1"/>
        <v>0.037</v>
      </c>
      <c r="L42">
        <f t="shared" si="1"/>
        <v>3.49</v>
      </c>
      <c r="M42">
        <f t="shared" si="1"/>
        <v>0.086</v>
      </c>
      <c r="N42" t="e">
        <f t="shared" si="1"/>
        <v>#NUM!</v>
      </c>
      <c r="O42" t="e">
        <f t="shared" si="1"/>
        <v>#NUM!</v>
      </c>
      <c r="P42">
        <f t="shared" si="1"/>
        <v>0.087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1.8</v>
      </c>
      <c r="U42">
        <f t="shared" si="1"/>
        <v>1.2000000000000002</v>
      </c>
      <c r="V42">
        <f t="shared" si="1"/>
        <v>2</v>
      </c>
      <c r="W42" t="e">
        <f t="shared" si="1"/>
        <v>#NUM!</v>
      </c>
      <c r="X42">
        <f t="shared" si="1"/>
        <v>35</v>
      </c>
      <c r="Y42">
        <f t="shared" si="1"/>
        <v>0.003</v>
      </c>
      <c r="Z42" t="e">
        <f t="shared" si="1"/>
        <v>#NUM!</v>
      </c>
      <c r="AA42">
        <f t="shared" si="1"/>
        <v>1.13</v>
      </c>
      <c r="AB42" t="e">
        <f t="shared" si="1"/>
        <v>#NUM!</v>
      </c>
      <c r="AC42">
        <f t="shared" si="1"/>
        <v>0.457</v>
      </c>
      <c r="AD42" t="e">
        <f t="shared" si="1"/>
        <v>#NUM!</v>
      </c>
      <c r="AE42">
        <f t="shared" si="1"/>
        <v>2.18</v>
      </c>
      <c r="AF42" t="e">
        <f t="shared" si="1"/>
        <v>#NUM!</v>
      </c>
      <c r="AG42">
        <f t="shared" si="1"/>
        <v>0.062</v>
      </c>
      <c r="AH42">
        <f t="shared" si="1"/>
        <v>0.1</v>
      </c>
      <c r="AI42">
        <f t="shared" si="1"/>
        <v>0.7</v>
      </c>
      <c r="AJ42">
        <f t="shared" si="1"/>
        <v>118</v>
      </c>
      <c r="AK42">
        <f t="shared" si="1"/>
        <v>0.7</v>
      </c>
      <c r="AL42">
        <f t="shared" si="1"/>
        <v>0.00125</v>
      </c>
      <c r="AM42">
        <f t="shared" si="1"/>
        <v>0.01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21.4</v>
      </c>
      <c r="E43">
        <f aca="true" t="shared" si="2" ref="E43:AO43">MAX(E$2:E$40)</f>
        <v>7.6</v>
      </c>
      <c r="F43">
        <f t="shared" si="2"/>
        <v>194</v>
      </c>
      <c r="G43">
        <f t="shared" si="2"/>
        <v>7.87</v>
      </c>
      <c r="H43">
        <f t="shared" si="2"/>
        <v>0.6</v>
      </c>
      <c r="I43">
        <f t="shared" si="2"/>
        <v>95.9</v>
      </c>
      <c r="J43">
        <f t="shared" si="2"/>
        <v>0</v>
      </c>
      <c r="K43">
        <f t="shared" si="2"/>
        <v>0.047</v>
      </c>
      <c r="L43">
        <f t="shared" si="2"/>
        <v>4.6</v>
      </c>
      <c r="M43">
        <f t="shared" si="2"/>
        <v>0.14</v>
      </c>
      <c r="N43">
        <f t="shared" si="2"/>
        <v>0</v>
      </c>
      <c r="O43">
        <f t="shared" si="2"/>
        <v>0</v>
      </c>
      <c r="P43">
        <f t="shared" si="2"/>
        <v>0.092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2.5</v>
      </c>
      <c r="U43">
        <f t="shared" si="2"/>
        <v>25.7</v>
      </c>
      <c r="V43">
        <f t="shared" si="2"/>
        <v>25.4</v>
      </c>
      <c r="W43">
        <f t="shared" si="2"/>
        <v>0</v>
      </c>
      <c r="X43">
        <f t="shared" si="2"/>
        <v>39.9</v>
      </c>
      <c r="Y43">
        <f t="shared" si="2"/>
        <v>0.003</v>
      </c>
      <c r="Z43">
        <f t="shared" si="2"/>
        <v>0</v>
      </c>
      <c r="AA43">
        <f t="shared" si="2"/>
        <v>1.35</v>
      </c>
      <c r="AB43">
        <f t="shared" si="2"/>
        <v>0</v>
      </c>
      <c r="AC43">
        <f t="shared" si="2"/>
        <v>0.573</v>
      </c>
      <c r="AD43">
        <f t="shared" si="2"/>
        <v>0</v>
      </c>
      <c r="AE43">
        <f t="shared" si="2"/>
        <v>3.28</v>
      </c>
      <c r="AF43">
        <f t="shared" si="2"/>
        <v>0</v>
      </c>
      <c r="AG43">
        <f t="shared" si="2"/>
        <v>0.8</v>
      </c>
      <c r="AH43">
        <f t="shared" si="2"/>
        <v>0.38</v>
      </c>
      <c r="AI43">
        <f t="shared" si="2"/>
        <v>0.7</v>
      </c>
      <c r="AJ43">
        <f t="shared" si="2"/>
        <v>130</v>
      </c>
      <c r="AK43">
        <f t="shared" si="2"/>
        <v>0.7</v>
      </c>
      <c r="AL43">
        <f t="shared" si="2"/>
        <v>0.003</v>
      </c>
      <c r="AM43">
        <f t="shared" si="2"/>
        <v>0.023</v>
      </c>
      <c r="AN43">
        <f t="shared" si="2"/>
        <v>0.005</v>
      </c>
      <c r="AO43">
        <f t="shared" si="2"/>
        <v>0.005</v>
      </c>
    </row>
    <row r="44" spans="1:41" ht="12.75">
      <c r="A44" t="s">
        <v>108</v>
      </c>
      <c r="D44">
        <f>MIN(D$2:D$40)</f>
        <v>20.8</v>
      </c>
      <c r="E44">
        <f aca="true" t="shared" si="3" ref="E44:AO44">MIN(E$2:E$40)</f>
        <v>6.93</v>
      </c>
      <c r="F44">
        <f t="shared" si="3"/>
        <v>178</v>
      </c>
      <c r="G44">
        <f t="shared" si="3"/>
        <v>5.52</v>
      </c>
      <c r="H44">
        <f t="shared" si="3"/>
        <v>0.1</v>
      </c>
      <c r="I44">
        <f t="shared" si="3"/>
        <v>81.8</v>
      </c>
      <c r="J44">
        <f t="shared" si="3"/>
        <v>0</v>
      </c>
      <c r="K44">
        <f t="shared" si="3"/>
        <v>0.02</v>
      </c>
      <c r="L44">
        <f t="shared" si="3"/>
        <v>3.21</v>
      </c>
      <c r="M44">
        <f t="shared" si="3"/>
        <v>0.02</v>
      </c>
      <c r="N44">
        <f t="shared" si="3"/>
        <v>0</v>
      </c>
      <c r="O44">
        <f t="shared" si="3"/>
        <v>0</v>
      </c>
      <c r="P44">
        <f t="shared" si="3"/>
        <v>0.04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0.8</v>
      </c>
      <c r="U44">
        <f t="shared" si="3"/>
        <v>0.3</v>
      </c>
      <c r="V44">
        <f t="shared" si="3"/>
        <v>0.38</v>
      </c>
      <c r="W44">
        <f t="shared" si="3"/>
        <v>0</v>
      </c>
      <c r="X44">
        <f t="shared" si="3"/>
        <v>32.1</v>
      </c>
      <c r="Y44">
        <f t="shared" si="3"/>
        <v>0.001</v>
      </c>
      <c r="Z44">
        <f t="shared" si="3"/>
        <v>0</v>
      </c>
      <c r="AA44">
        <f t="shared" si="3"/>
        <v>1</v>
      </c>
      <c r="AB44">
        <f t="shared" si="3"/>
        <v>0</v>
      </c>
      <c r="AC44">
        <f t="shared" si="3"/>
        <v>0.29</v>
      </c>
      <c r="AD44">
        <f t="shared" si="3"/>
        <v>0</v>
      </c>
      <c r="AE44">
        <f t="shared" si="3"/>
        <v>1.89</v>
      </c>
      <c r="AF44">
        <f t="shared" si="3"/>
        <v>0</v>
      </c>
      <c r="AG44">
        <f t="shared" si="3"/>
        <v>0.053</v>
      </c>
      <c r="AH44">
        <f t="shared" si="3"/>
        <v>0.04</v>
      </c>
      <c r="AI44">
        <f t="shared" si="3"/>
        <v>0.7</v>
      </c>
      <c r="AJ44">
        <f t="shared" si="3"/>
        <v>102</v>
      </c>
      <c r="AK44">
        <f t="shared" si="3"/>
        <v>0.7</v>
      </c>
      <c r="AL44">
        <f t="shared" si="3"/>
        <v>0.0001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0.1687499999999993</v>
      </c>
      <c r="E45">
        <f aca="true" t="shared" si="4" ref="E45:AO45">E43-E41</f>
        <v>0.22000000000000064</v>
      </c>
      <c r="F45">
        <f t="shared" si="4"/>
        <v>7.4375</v>
      </c>
      <c r="G45">
        <f t="shared" si="4"/>
        <v>1.245</v>
      </c>
      <c r="H45">
        <f t="shared" si="4"/>
        <v>0.34374999999999994</v>
      </c>
      <c r="I45">
        <f t="shared" si="4"/>
        <v>8.036842105263162</v>
      </c>
      <c r="J45" t="e">
        <f t="shared" si="4"/>
        <v>#DIV/0!</v>
      </c>
      <c r="K45">
        <f t="shared" si="4"/>
        <v>0.016105263157894737</v>
      </c>
      <c r="L45">
        <f t="shared" si="4"/>
        <v>0.9557894736842103</v>
      </c>
      <c r="M45">
        <f t="shared" si="4"/>
        <v>0.05710526315789474</v>
      </c>
      <c r="N45" t="e">
        <f t="shared" si="4"/>
        <v>#DIV/0!</v>
      </c>
      <c r="O45" t="e">
        <f t="shared" si="4"/>
        <v>#DIV/0!</v>
      </c>
      <c r="P45">
        <f t="shared" si="4"/>
        <v>0.010571428571428579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0.8545454545454545</v>
      </c>
      <c r="U45">
        <f t="shared" si="4"/>
        <v>21.771428571428572</v>
      </c>
      <c r="V45">
        <f t="shared" si="4"/>
        <v>21.295263157894738</v>
      </c>
      <c r="W45" t="e">
        <f t="shared" si="4"/>
        <v>#DIV/0!</v>
      </c>
      <c r="X45">
        <f t="shared" si="4"/>
        <v>4.9263157894736835</v>
      </c>
      <c r="Y45">
        <f t="shared" si="4"/>
        <v>0.0005384615384615384</v>
      </c>
      <c r="Z45" t="e">
        <f t="shared" si="4"/>
        <v>#DIV/0!</v>
      </c>
      <c r="AA45">
        <f t="shared" si="4"/>
        <v>0.2131578947368422</v>
      </c>
      <c r="AB45" t="e">
        <f t="shared" si="4"/>
        <v>#DIV/0!</v>
      </c>
      <c r="AC45">
        <f t="shared" si="4"/>
        <v>0.13473684210526304</v>
      </c>
      <c r="AD45" t="e">
        <f t="shared" si="4"/>
        <v>#DIV/0!</v>
      </c>
      <c r="AE45">
        <f t="shared" si="4"/>
        <v>1.0436842105263153</v>
      </c>
      <c r="AF45" t="e">
        <f t="shared" si="4"/>
        <v>#DIV/0!</v>
      </c>
      <c r="AG45">
        <f t="shared" si="4"/>
        <v>0.6856</v>
      </c>
      <c r="AH45">
        <f t="shared" si="4"/>
        <v>0.24421052631578946</v>
      </c>
      <c r="AI45">
        <f t="shared" si="4"/>
        <v>0</v>
      </c>
      <c r="AJ45">
        <f t="shared" si="4"/>
        <v>12.05263157894737</v>
      </c>
      <c r="AK45">
        <f t="shared" si="4"/>
        <v>0</v>
      </c>
      <c r="AL45">
        <f t="shared" si="4"/>
        <v>0.0014071428571428575</v>
      </c>
      <c r="AM45">
        <f t="shared" si="4"/>
        <v>0.00875</v>
      </c>
      <c r="AN45">
        <f t="shared" si="4"/>
        <v>0</v>
      </c>
      <c r="AO45">
        <f t="shared" si="4"/>
        <v>0</v>
      </c>
    </row>
    <row r="46" spans="1:41" ht="12.75">
      <c r="A46" t="s">
        <v>111</v>
      </c>
      <c r="D46">
        <f>D41-D44</f>
        <v>0.4312499999999986</v>
      </c>
      <c r="E46">
        <f aca="true" t="shared" si="5" ref="E46:AO46">E41-E44</f>
        <v>0.4499999999999993</v>
      </c>
      <c r="F46">
        <f t="shared" si="5"/>
        <v>8.5625</v>
      </c>
      <c r="G46">
        <f t="shared" si="5"/>
        <v>1.1050000000000004</v>
      </c>
      <c r="H46">
        <f t="shared" si="5"/>
        <v>0.15625000000000003</v>
      </c>
      <c r="I46">
        <f t="shared" si="5"/>
        <v>6.063157894736847</v>
      </c>
      <c r="J46" t="e">
        <f t="shared" si="5"/>
        <v>#DIV/0!</v>
      </c>
      <c r="K46">
        <f t="shared" si="5"/>
        <v>0.010894736842105263</v>
      </c>
      <c r="L46">
        <f t="shared" si="5"/>
        <v>0.4342105263157894</v>
      </c>
      <c r="M46">
        <f t="shared" si="5"/>
        <v>0.06289473684210527</v>
      </c>
      <c r="N46" t="e">
        <f t="shared" si="5"/>
        <v>#DIV/0!</v>
      </c>
      <c r="O46" t="e">
        <f t="shared" si="5"/>
        <v>#DIV/0!</v>
      </c>
      <c r="P46">
        <f t="shared" si="5"/>
        <v>0.04142857142857142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0.8454545454545455</v>
      </c>
      <c r="U46">
        <f t="shared" si="5"/>
        <v>3.6285714285714286</v>
      </c>
      <c r="V46">
        <f t="shared" si="5"/>
        <v>3.724736842105263</v>
      </c>
      <c r="W46" t="e">
        <f t="shared" si="5"/>
        <v>#DIV/0!</v>
      </c>
      <c r="X46">
        <f t="shared" si="5"/>
        <v>2.8736842105263136</v>
      </c>
      <c r="Y46">
        <f t="shared" si="5"/>
        <v>0.0014615384615384616</v>
      </c>
      <c r="Z46" t="e">
        <f t="shared" si="5"/>
        <v>#DIV/0!</v>
      </c>
      <c r="AA46">
        <f t="shared" si="5"/>
        <v>0.13684210526315788</v>
      </c>
      <c r="AB46" t="e">
        <f t="shared" si="5"/>
        <v>#DIV/0!</v>
      </c>
      <c r="AC46">
        <f t="shared" si="5"/>
        <v>0.14826315789473693</v>
      </c>
      <c r="AD46" t="e">
        <f t="shared" si="5"/>
        <v>#DIV/0!</v>
      </c>
      <c r="AE46">
        <f t="shared" si="5"/>
        <v>0.3463157894736846</v>
      </c>
      <c r="AF46" t="e">
        <f t="shared" si="5"/>
        <v>#DIV/0!</v>
      </c>
      <c r="AG46">
        <f t="shared" si="5"/>
        <v>0.06140000000000003</v>
      </c>
      <c r="AH46">
        <f t="shared" si="5"/>
        <v>0.09578947368421054</v>
      </c>
      <c r="AI46">
        <f t="shared" si="5"/>
        <v>0</v>
      </c>
      <c r="AJ46">
        <f t="shared" si="5"/>
        <v>15.94736842105263</v>
      </c>
      <c r="AK46">
        <f t="shared" si="5"/>
        <v>0</v>
      </c>
      <c r="AL46">
        <f t="shared" si="5"/>
        <v>0.0014928571428571426</v>
      </c>
      <c r="AM46">
        <f t="shared" si="5"/>
        <v>0.009249999999999998</v>
      </c>
      <c r="AN46">
        <f t="shared" si="5"/>
        <v>0</v>
      </c>
      <c r="AO46">
        <f t="shared" si="5"/>
        <v>0</v>
      </c>
    </row>
    <row r="47" spans="1:41" ht="12.75">
      <c r="A47" t="s">
        <v>112</v>
      </c>
      <c r="D47">
        <f>STDEV(D2:D40)</f>
        <v>0.15370426148956753</v>
      </c>
      <c r="E47">
        <f aca="true" t="shared" si="6" ref="E47:AO47">STDEV(E2:E40)</f>
        <v>0.2015936506937041</v>
      </c>
      <c r="F47">
        <f t="shared" si="6"/>
        <v>4.016113378213651</v>
      </c>
      <c r="G47">
        <f t="shared" si="6"/>
        <v>0.5886934686235269</v>
      </c>
      <c r="H47">
        <f t="shared" si="6"/>
        <v>0.15903353943953663</v>
      </c>
      <c r="I47">
        <f t="shared" si="6"/>
        <v>3.85100427396883</v>
      </c>
      <c r="J47" t="e">
        <f t="shared" si="6"/>
        <v>#DIV/0!</v>
      </c>
      <c r="K47">
        <f t="shared" si="6"/>
        <v>0.010892886245629953</v>
      </c>
      <c r="L47">
        <f t="shared" si="6"/>
        <v>0.42587577465570514</v>
      </c>
      <c r="M47">
        <f t="shared" si="6"/>
        <v>0.03247031933053477</v>
      </c>
      <c r="N47" t="e">
        <f t="shared" si="6"/>
        <v>#DIV/0!</v>
      </c>
      <c r="O47" t="e">
        <f t="shared" si="6"/>
        <v>#DIV/0!</v>
      </c>
      <c r="P47">
        <f t="shared" si="6"/>
        <v>0.01408607760938378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0.651711034682759</v>
      </c>
      <c r="U47">
        <f t="shared" si="6"/>
        <v>7.004880559178126</v>
      </c>
      <c r="V47">
        <f t="shared" si="6"/>
        <v>6.10971936836987</v>
      </c>
      <c r="W47" t="e">
        <f t="shared" si="6"/>
        <v>#DIV/0!</v>
      </c>
      <c r="X47">
        <f t="shared" si="6"/>
        <v>1.7822713676850424</v>
      </c>
      <c r="Y47">
        <f t="shared" si="6"/>
        <v>0.0007762500258061848</v>
      </c>
      <c r="Z47" t="e">
        <f t="shared" si="6"/>
        <v>#DIV/0!</v>
      </c>
      <c r="AA47">
        <f t="shared" si="6"/>
        <v>0.08028093945493114</v>
      </c>
      <c r="AB47" t="e">
        <f t="shared" si="6"/>
        <v>#DIV/0!</v>
      </c>
      <c r="AC47">
        <f t="shared" si="6"/>
        <v>0.07798207921287098</v>
      </c>
      <c r="AD47" t="e">
        <f t="shared" si="6"/>
        <v>#DIV/0!</v>
      </c>
      <c r="AE47">
        <f t="shared" si="6"/>
        <v>0.30867477538513316</v>
      </c>
      <c r="AF47" t="e">
        <f t="shared" si="6"/>
        <v>#DIV/0!</v>
      </c>
      <c r="AG47">
        <f t="shared" si="6"/>
        <v>0.19011229764085677</v>
      </c>
      <c r="AH47">
        <f t="shared" si="6"/>
        <v>0.10659402680125936</v>
      </c>
      <c r="AI47">
        <f t="shared" si="6"/>
        <v>1.2161883888976234E-16</v>
      </c>
      <c r="AJ47">
        <f t="shared" si="6"/>
        <v>8.93478647516134</v>
      </c>
      <c r="AK47">
        <f t="shared" si="6"/>
        <v>1.2161883888976234E-16</v>
      </c>
      <c r="AL47">
        <f t="shared" si="6"/>
        <v>0.0013401861441974777</v>
      </c>
      <c r="AM47">
        <f t="shared" si="6"/>
        <v>0.0074402380914284525</v>
      </c>
      <c r="AN47">
        <f t="shared" si="6"/>
        <v>0</v>
      </c>
      <c r="AO47">
        <f t="shared" si="6"/>
        <v>0</v>
      </c>
    </row>
    <row r="48" spans="1:41" ht="12.75">
      <c r="A48" t="s">
        <v>113</v>
      </c>
      <c r="D48">
        <f>VAR(D2:D11)</f>
        <v>0.037500000000136424</v>
      </c>
      <c r="E48">
        <f aca="true" t="shared" si="7" ref="E48:AO48">VAR(E2:E11)</f>
        <v>0.011911111111103878</v>
      </c>
      <c r="F48">
        <f t="shared" si="7"/>
        <v>7.944444444445253</v>
      </c>
      <c r="G48">
        <f t="shared" si="7"/>
        <v>0.13954999999999984</v>
      </c>
      <c r="H48">
        <f t="shared" si="7"/>
        <v>0.029888888888888878</v>
      </c>
      <c r="I48">
        <f t="shared" si="7"/>
        <v>7.289888888891761</v>
      </c>
      <c r="J48" t="e">
        <f t="shared" si="7"/>
        <v>#DIV/0!</v>
      </c>
      <c r="K48">
        <f t="shared" si="7"/>
        <v>2.890000000000001E-05</v>
      </c>
      <c r="L48">
        <f t="shared" si="7"/>
        <v>0.29240444444443864</v>
      </c>
      <c r="M48">
        <f t="shared" si="7"/>
        <v>0.0008349444444444445</v>
      </c>
      <c r="N48" t="e">
        <f t="shared" si="7"/>
        <v>#DIV/0!</v>
      </c>
      <c r="O48" t="e">
        <f t="shared" si="7"/>
        <v>#DIV/0!</v>
      </c>
      <c r="P48">
        <f t="shared" si="7"/>
        <v>0.0002472111111111129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0.446666666666667</v>
      </c>
      <c r="U48">
        <f t="shared" si="7"/>
        <v>13.534333333333338</v>
      </c>
      <c r="V48">
        <f t="shared" si="7"/>
        <v>19.592226666666672</v>
      </c>
      <c r="W48" t="e">
        <f t="shared" si="7"/>
        <v>#DIV/0!</v>
      </c>
      <c r="X48">
        <f t="shared" si="7"/>
        <v>1.5565555555555572</v>
      </c>
      <c r="Y48">
        <f t="shared" si="7"/>
        <v>7.222222222222222E-07</v>
      </c>
      <c r="Z48" t="e">
        <f t="shared" si="7"/>
        <v>#DIV/0!</v>
      </c>
      <c r="AA48">
        <f t="shared" si="7"/>
        <v>0.00328444444444504</v>
      </c>
      <c r="AB48" t="e">
        <f t="shared" si="7"/>
        <v>#DIV/0!</v>
      </c>
      <c r="AC48">
        <f t="shared" si="7"/>
        <v>0.0041229333333332695</v>
      </c>
      <c r="AD48" t="e">
        <f t="shared" si="7"/>
        <v>#DIV/0!</v>
      </c>
      <c r="AE48">
        <f t="shared" si="7"/>
        <v>0.14232888888888892</v>
      </c>
      <c r="AF48" t="e">
        <f t="shared" si="7"/>
        <v>#DIV/0!</v>
      </c>
      <c r="AG48">
        <f t="shared" si="7"/>
        <v>2.0711111111111118E-05</v>
      </c>
      <c r="AH48">
        <f t="shared" si="7"/>
        <v>0.0030386666666666665</v>
      </c>
      <c r="AI48">
        <f t="shared" si="7"/>
        <v>1.479114197289397E-32</v>
      </c>
      <c r="AJ48">
        <f t="shared" si="7"/>
        <v>55.51111111111176</v>
      </c>
      <c r="AK48">
        <f t="shared" si="7"/>
        <v>1.479114197289397E-32</v>
      </c>
      <c r="AL48">
        <f t="shared" si="7"/>
        <v>1.5170000000000003E-06</v>
      </c>
      <c r="AM48">
        <f t="shared" si="7"/>
        <v>7.519999999999993E-05</v>
      </c>
      <c r="AN48">
        <f t="shared" si="7"/>
        <v>0</v>
      </c>
      <c r="AO48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7" width="9.57421875" style="0" bestFit="1" customWidth="1"/>
    <col min="8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1" width="8.57421875" style="0" bestFit="1" customWidth="1"/>
    <col min="22" max="22" width="7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50</v>
      </c>
      <c r="B2" s="2">
        <v>36866</v>
      </c>
      <c r="C2" s="2">
        <v>1050</v>
      </c>
      <c r="D2" s="2">
        <v>21.8</v>
      </c>
      <c r="E2" s="2">
        <v>7.31</v>
      </c>
      <c r="F2" s="2">
        <v>238</v>
      </c>
      <c r="G2" s="2">
        <v>7.47</v>
      </c>
      <c r="H2" s="2">
        <v>0.3</v>
      </c>
      <c r="I2" s="2">
        <v>99.7</v>
      </c>
      <c r="J2" s="2"/>
      <c r="K2" s="2">
        <v>0.02</v>
      </c>
      <c r="L2" s="2">
        <v>7.4</v>
      </c>
      <c r="M2" s="2">
        <v>0.139</v>
      </c>
      <c r="N2" s="2"/>
      <c r="O2" s="2"/>
      <c r="P2" s="2">
        <v>1.16</v>
      </c>
      <c r="Q2" s="2"/>
      <c r="R2" s="2"/>
      <c r="S2" s="2"/>
      <c r="T2" s="2">
        <v>1</v>
      </c>
      <c r="U2" s="2">
        <v>4.1</v>
      </c>
      <c r="V2" s="2">
        <v>5.26</v>
      </c>
      <c r="W2" s="2"/>
      <c r="X2" s="2">
        <v>37.7</v>
      </c>
      <c r="Y2" s="2">
        <v>0.001</v>
      </c>
      <c r="Z2" s="2"/>
      <c r="AA2" s="2">
        <v>4.2</v>
      </c>
      <c r="AB2" s="2"/>
      <c r="AC2" s="2">
        <v>0.534</v>
      </c>
      <c r="AD2" s="2"/>
      <c r="AE2" s="2">
        <v>4</v>
      </c>
      <c r="AF2" s="2"/>
      <c r="AG2" s="2">
        <v>0.017</v>
      </c>
      <c r="AH2" s="2">
        <v>0.04</v>
      </c>
      <c r="AI2" s="2">
        <v>0.7</v>
      </c>
      <c r="AJ2" s="2">
        <v>136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50</v>
      </c>
      <c r="B3" s="2">
        <v>36956</v>
      </c>
      <c r="C3" s="2">
        <v>1100</v>
      </c>
      <c r="D3" s="2">
        <v>21.8</v>
      </c>
      <c r="E3" s="2">
        <v>7.38</v>
      </c>
      <c r="F3" s="2">
        <v>238</v>
      </c>
      <c r="G3" s="2">
        <v>6.86</v>
      </c>
      <c r="H3" s="2">
        <v>0.2</v>
      </c>
      <c r="I3" s="2">
        <v>102</v>
      </c>
      <c r="J3" s="2"/>
      <c r="K3" s="2">
        <v>0.02</v>
      </c>
      <c r="L3" s="2">
        <v>8</v>
      </c>
      <c r="M3" s="2">
        <v>0.228</v>
      </c>
      <c r="N3" s="2"/>
      <c r="O3" s="2"/>
      <c r="P3" s="2">
        <v>1.19</v>
      </c>
      <c r="Q3" s="2"/>
      <c r="R3" s="2"/>
      <c r="S3" s="2"/>
      <c r="T3" s="2">
        <v>1.3</v>
      </c>
      <c r="U3" s="2">
        <v>21.6</v>
      </c>
      <c r="V3" s="2">
        <v>5.03</v>
      </c>
      <c r="W3" s="2"/>
      <c r="X3" s="2">
        <v>38.3</v>
      </c>
      <c r="Y3" s="2">
        <v>0.003</v>
      </c>
      <c r="Z3" s="2"/>
      <c r="AA3" s="2">
        <v>4.31</v>
      </c>
      <c r="AB3" s="2"/>
      <c r="AC3" s="2">
        <v>0.518</v>
      </c>
      <c r="AD3" s="2"/>
      <c r="AE3" s="2">
        <v>4.07</v>
      </c>
      <c r="AF3" s="2"/>
      <c r="AG3" s="2">
        <v>0.019</v>
      </c>
      <c r="AH3" s="2">
        <v>0.06</v>
      </c>
      <c r="AI3" s="2">
        <v>0.7</v>
      </c>
      <c r="AJ3" s="2">
        <v>138</v>
      </c>
      <c r="AK3" s="2">
        <v>0.7</v>
      </c>
      <c r="AL3" s="2"/>
      <c r="AM3" s="2"/>
      <c r="AN3" s="2"/>
      <c r="AO3" s="2"/>
      <c r="AP3" s="2"/>
    </row>
    <row r="4" spans="1:42" ht="12.75">
      <c r="A4" s="2" t="s">
        <v>50</v>
      </c>
      <c r="B4" s="2">
        <v>37047</v>
      </c>
      <c r="C4" s="2">
        <v>1010</v>
      </c>
      <c r="D4" s="2">
        <v>22.1</v>
      </c>
      <c r="E4" s="2">
        <v>7.45</v>
      </c>
      <c r="F4" s="2">
        <v>236</v>
      </c>
      <c r="G4" s="2">
        <v>7.54</v>
      </c>
      <c r="H4" s="2">
        <v>0.5</v>
      </c>
      <c r="I4" s="2">
        <v>102</v>
      </c>
      <c r="J4" s="2"/>
      <c r="K4" s="2">
        <v>0.02</v>
      </c>
      <c r="L4" s="2">
        <v>6.9</v>
      </c>
      <c r="M4" s="2">
        <v>0.258</v>
      </c>
      <c r="N4" s="2"/>
      <c r="O4" s="2"/>
      <c r="P4" s="2">
        <v>1.22</v>
      </c>
      <c r="Q4" s="2"/>
      <c r="R4" s="2"/>
      <c r="S4" s="2"/>
      <c r="T4" s="2">
        <v>2</v>
      </c>
      <c r="U4" s="2">
        <v>2.6</v>
      </c>
      <c r="V4" s="2">
        <v>2.59</v>
      </c>
      <c r="W4" s="2"/>
      <c r="X4" s="2">
        <v>51</v>
      </c>
      <c r="Y4" s="2">
        <v>0.003</v>
      </c>
      <c r="Z4" s="2"/>
      <c r="AA4" s="2">
        <v>5</v>
      </c>
      <c r="AB4" s="2"/>
      <c r="AC4" s="2">
        <v>0.47</v>
      </c>
      <c r="AD4" s="2"/>
      <c r="AE4" s="2">
        <v>3.8</v>
      </c>
      <c r="AF4" s="2"/>
      <c r="AG4" s="2">
        <v>0.024</v>
      </c>
      <c r="AH4" s="2">
        <v>0.04</v>
      </c>
      <c r="AI4" s="2">
        <v>0.7</v>
      </c>
      <c r="AJ4" s="2">
        <v>160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50</v>
      </c>
      <c r="B5" s="2">
        <v>37139</v>
      </c>
      <c r="C5" s="2">
        <v>900</v>
      </c>
      <c r="D5" s="2">
        <v>21.9</v>
      </c>
      <c r="E5" s="2">
        <v>7.51</v>
      </c>
      <c r="F5" s="2">
        <v>236</v>
      </c>
      <c r="G5" s="2">
        <v>7.68</v>
      </c>
      <c r="H5" s="2">
        <v>0.2</v>
      </c>
      <c r="I5" s="2">
        <v>101</v>
      </c>
      <c r="J5" s="2"/>
      <c r="K5" s="2">
        <v>0.02</v>
      </c>
      <c r="L5" s="2">
        <v>6.9</v>
      </c>
      <c r="M5" s="2">
        <v>0.21</v>
      </c>
      <c r="N5" s="2"/>
      <c r="O5" s="2"/>
      <c r="P5" s="2">
        <v>1.16</v>
      </c>
      <c r="Q5" s="2"/>
      <c r="R5" s="2"/>
      <c r="S5" s="2"/>
      <c r="T5" s="2">
        <v>1.5</v>
      </c>
      <c r="U5" s="2">
        <v>1</v>
      </c>
      <c r="V5" s="2">
        <v>1</v>
      </c>
      <c r="W5" s="2"/>
      <c r="X5" s="2">
        <v>37.3</v>
      </c>
      <c r="Y5" s="2">
        <v>0.002</v>
      </c>
      <c r="Z5" s="2"/>
      <c r="AA5" s="2">
        <v>4.3</v>
      </c>
      <c r="AB5" s="2"/>
      <c r="AC5" s="2">
        <v>0.452</v>
      </c>
      <c r="AD5" s="2"/>
      <c r="AE5" s="2">
        <v>4.42</v>
      </c>
      <c r="AF5" s="2"/>
      <c r="AG5" s="2">
        <v>0.024</v>
      </c>
      <c r="AH5" s="2">
        <v>0.09</v>
      </c>
      <c r="AI5" s="2">
        <v>0.7</v>
      </c>
      <c r="AJ5" s="2">
        <v>148</v>
      </c>
      <c r="AK5" s="2">
        <v>0.7</v>
      </c>
      <c r="AL5" s="2"/>
      <c r="AM5" s="2"/>
      <c r="AN5" s="2"/>
      <c r="AO5" s="2"/>
      <c r="AP5" s="2"/>
    </row>
    <row r="6" spans="1:42" ht="12.75">
      <c r="A6" s="2" t="s">
        <v>50</v>
      </c>
      <c r="B6" s="2">
        <v>37229</v>
      </c>
      <c r="C6" s="2">
        <v>1105</v>
      </c>
      <c r="D6" s="2">
        <v>21.8</v>
      </c>
      <c r="E6" s="2">
        <v>7.52</v>
      </c>
      <c r="F6" s="2">
        <v>237</v>
      </c>
      <c r="G6" s="2">
        <v>6.8</v>
      </c>
      <c r="H6" s="2">
        <v>0.4</v>
      </c>
      <c r="I6" s="2">
        <v>103</v>
      </c>
      <c r="J6" s="2"/>
      <c r="K6" s="2">
        <v>0.02</v>
      </c>
      <c r="L6" s="2">
        <v>6.19</v>
      </c>
      <c r="M6" s="2">
        <v>0.184</v>
      </c>
      <c r="N6" s="2"/>
      <c r="O6" s="2"/>
      <c r="P6" s="2">
        <v>1.14</v>
      </c>
      <c r="Q6" s="2"/>
      <c r="R6" s="2"/>
      <c r="S6" s="2"/>
      <c r="T6" s="2">
        <v>2.6</v>
      </c>
      <c r="U6" s="2">
        <v>4.9</v>
      </c>
      <c r="V6" s="2">
        <v>5.22</v>
      </c>
      <c r="W6" s="2"/>
      <c r="X6" s="2">
        <v>41.1</v>
      </c>
      <c r="Y6" s="2">
        <v>0.004</v>
      </c>
      <c r="Z6" s="2"/>
      <c r="AA6" s="2">
        <v>4.58</v>
      </c>
      <c r="AB6" s="2"/>
      <c r="AC6" s="2">
        <v>0.558</v>
      </c>
      <c r="AD6" s="2"/>
      <c r="AE6" s="2">
        <v>4.63</v>
      </c>
      <c r="AF6" s="2"/>
      <c r="AG6" s="2">
        <v>0.026</v>
      </c>
      <c r="AH6" s="2">
        <v>0.1</v>
      </c>
      <c r="AI6" s="2">
        <v>0.7</v>
      </c>
      <c r="AJ6" s="2">
        <v>82</v>
      </c>
      <c r="AK6" s="2">
        <v>0.7</v>
      </c>
      <c r="AL6" s="2">
        <v>0.002</v>
      </c>
      <c r="AM6" s="2">
        <v>0.005</v>
      </c>
      <c r="AN6" s="2"/>
      <c r="AO6" s="2"/>
      <c r="AP6" s="2"/>
    </row>
    <row r="7" spans="1:42" ht="12.75">
      <c r="A7" s="2" t="s">
        <v>50</v>
      </c>
      <c r="B7" s="2">
        <v>37327</v>
      </c>
      <c r="C7" s="2">
        <v>935</v>
      </c>
      <c r="D7" s="2">
        <v>21.9</v>
      </c>
      <c r="E7" s="2">
        <v>7.52</v>
      </c>
      <c r="F7" s="2">
        <v>237</v>
      </c>
      <c r="G7" s="2">
        <v>6.9</v>
      </c>
      <c r="H7" s="2">
        <v>0.2</v>
      </c>
      <c r="I7" s="2">
        <v>110</v>
      </c>
      <c r="J7" s="2"/>
      <c r="K7" s="2">
        <v>0.02</v>
      </c>
      <c r="L7" s="2">
        <v>6.03</v>
      </c>
      <c r="M7" s="2">
        <v>0.214</v>
      </c>
      <c r="N7" s="2"/>
      <c r="O7" s="2"/>
      <c r="P7" s="2">
        <v>1.19</v>
      </c>
      <c r="Q7" s="2"/>
      <c r="R7" s="2"/>
      <c r="S7" s="2"/>
      <c r="T7" s="2">
        <v>2.6</v>
      </c>
      <c r="U7" s="2">
        <v>0.3</v>
      </c>
      <c r="V7" s="2">
        <v>0.38</v>
      </c>
      <c r="W7" s="2"/>
      <c r="X7" s="2">
        <v>40.6</v>
      </c>
      <c r="Y7" s="2">
        <v>0.004</v>
      </c>
      <c r="Z7" s="2"/>
      <c r="AA7" s="2">
        <v>4.65</v>
      </c>
      <c r="AB7" s="2"/>
      <c r="AC7" s="2">
        <v>0.584</v>
      </c>
      <c r="AD7" s="2"/>
      <c r="AE7" s="2">
        <v>4.32</v>
      </c>
      <c r="AF7" s="2"/>
      <c r="AG7" s="2">
        <v>0.019</v>
      </c>
      <c r="AH7" s="2">
        <v>0.04</v>
      </c>
      <c r="AI7" s="2"/>
      <c r="AJ7" s="2">
        <v>166</v>
      </c>
      <c r="AK7" s="2"/>
      <c r="AL7" s="2">
        <v>0.0005</v>
      </c>
      <c r="AM7" s="2">
        <v>0.023</v>
      </c>
      <c r="AN7" s="2">
        <v>0.005</v>
      </c>
      <c r="AO7" s="2">
        <v>0.005</v>
      </c>
      <c r="AP7" s="2"/>
    </row>
    <row r="8" spans="1:42" ht="12.75">
      <c r="A8" s="2" t="s">
        <v>50</v>
      </c>
      <c r="B8" s="2">
        <v>37411</v>
      </c>
      <c r="C8" s="2">
        <v>940</v>
      </c>
      <c r="D8" s="2">
        <v>22</v>
      </c>
      <c r="E8" s="2">
        <v>7.49</v>
      </c>
      <c r="F8" s="2">
        <v>237</v>
      </c>
      <c r="G8" s="2">
        <v>7.39</v>
      </c>
      <c r="H8" s="2">
        <v>0.2</v>
      </c>
      <c r="I8" s="2">
        <v>101</v>
      </c>
      <c r="J8" s="2"/>
      <c r="K8" s="2">
        <v>0.02</v>
      </c>
      <c r="L8" s="2">
        <v>6.95</v>
      </c>
      <c r="M8" s="2">
        <v>0.247</v>
      </c>
      <c r="N8" s="2"/>
      <c r="O8" s="2"/>
      <c r="P8" s="2">
        <v>1.19</v>
      </c>
      <c r="Q8" s="2"/>
      <c r="R8" s="2"/>
      <c r="S8" s="2"/>
      <c r="T8" s="2">
        <v>2.8</v>
      </c>
      <c r="U8" s="2">
        <v>0.3</v>
      </c>
      <c r="V8" s="2">
        <v>0.38</v>
      </c>
      <c r="W8" s="2"/>
      <c r="X8" s="2">
        <v>38.2</v>
      </c>
      <c r="Y8" s="2">
        <v>0.001</v>
      </c>
      <c r="Z8" s="2"/>
      <c r="AA8" s="2">
        <v>4.4</v>
      </c>
      <c r="AB8" s="2"/>
      <c r="AC8" s="2">
        <v>0.432</v>
      </c>
      <c r="AD8" s="2"/>
      <c r="AE8" s="2">
        <v>3.86</v>
      </c>
      <c r="AF8" s="2"/>
      <c r="AG8" s="2">
        <v>0.028</v>
      </c>
      <c r="AH8" s="2">
        <v>0.067</v>
      </c>
      <c r="AI8" s="2"/>
      <c r="AJ8" s="2">
        <v>170</v>
      </c>
      <c r="AK8" s="2"/>
      <c r="AL8" s="2">
        <v>0.0001</v>
      </c>
      <c r="AM8" s="2">
        <v>0.023</v>
      </c>
      <c r="AN8" s="2">
        <v>0.005</v>
      </c>
      <c r="AO8" s="2">
        <v>0.005</v>
      </c>
      <c r="AP8" s="2"/>
    </row>
    <row r="9" spans="1:42" ht="12.75">
      <c r="A9" s="2" t="s">
        <v>50</v>
      </c>
      <c r="B9" s="2">
        <v>37593</v>
      </c>
      <c r="C9" s="2">
        <v>940</v>
      </c>
      <c r="D9" s="2">
        <v>21.8</v>
      </c>
      <c r="E9" s="2">
        <v>7.46</v>
      </c>
      <c r="F9" s="2">
        <v>238</v>
      </c>
      <c r="G9" s="2">
        <v>7.95</v>
      </c>
      <c r="H9" s="2">
        <v>2.4</v>
      </c>
      <c r="I9" s="2">
        <v>96.8</v>
      </c>
      <c r="J9" s="2"/>
      <c r="K9" s="2">
        <v>0.037</v>
      </c>
      <c r="L9" s="2">
        <v>6.87</v>
      </c>
      <c r="M9" s="2">
        <v>0.26</v>
      </c>
      <c r="N9" s="2"/>
      <c r="O9" s="2"/>
      <c r="P9" s="2">
        <v>1.09</v>
      </c>
      <c r="Q9" s="2"/>
      <c r="R9" s="2"/>
      <c r="S9" s="2"/>
      <c r="T9" s="2">
        <v>2.1</v>
      </c>
      <c r="U9" s="2">
        <v>0.9</v>
      </c>
      <c r="V9" s="2">
        <v>1.9</v>
      </c>
      <c r="W9" s="2"/>
      <c r="X9" s="2">
        <v>38.3</v>
      </c>
      <c r="Y9" s="2">
        <v>0.003</v>
      </c>
      <c r="Z9" s="2"/>
      <c r="AA9" s="2">
        <v>4.44</v>
      </c>
      <c r="AB9" s="2"/>
      <c r="AC9" s="2">
        <v>0.44</v>
      </c>
      <c r="AD9" s="2"/>
      <c r="AE9" s="2">
        <v>4.1</v>
      </c>
      <c r="AF9" s="2"/>
      <c r="AG9" s="2">
        <v>0.04</v>
      </c>
      <c r="AH9" s="2">
        <v>0.1</v>
      </c>
      <c r="AI9" s="2"/>
      <c r="AJ9" s="2">
        <v>163</v>
      </c>
      <c r="AK9" s="2"/>
      <c r="AL9" s="2">
        <v>0.003</v>
      </c>
      <c r="AM9" s="2">
        <v>0.01</v>
      </c>
      <c r="AN9" s="2"/>
      <c r="AO9" s="2"/>
      <c r="AP9" s="2"/>
    </row>
    <row r="10" spans="1:42" ht="12.75">
      <c r="A10" s="2" t="s">
        <v>50</v>
      </c>
      <c r="B10" s="2">
        <v>37503</v>
      </c>
      <c r="C10" s="2">
        <v>920</v>
      </c>
      <c r="D10" s="2">
        <v>22</v>
      </c>
      <c r="E10" s="2">
        <v>7.32</v>
      </c>
      <c r="F10" s="2">
        <v>236</v>
      </c>
      <c r="G10" s="2">
        <v>105</v>
      </c>
      <c r="H10" s="2">
        <v>1</v>
      </c>
      <c r="I10" s="2">
        <v>104</v>
      </c>
      <c r="J10" s="2"/>
      <c r="K10" s="2">
        <v>0.02</v>
      </c>
      <c r="L10" s="2">
        <v>6.13</v>
      </c>
      <c r="M10" s="2">
        <v>0.195</v>
      </c>
      <c r="N10" s="2"/>
      <c r="O10" s="2"/>
      <c r="P10" s="2">
        <v>1.17</v>
      </c>
      <c r="Q10" s="2"/>
      <c r="R10" s="2"/>
      <c r="S10" s="2"/>
      <c r="T10" s="2">
        <v>2.3</v>
      </c>
      <c r="U10" s="2">
        <v>0.3</v>
      </c>
      <c r="V10" s="2">
        <v>0.42</v>
      </c>
      <c r="W10" s="2"/>
      <c r="X10" s="2">
        <v>37.6</v>
      </c>
      <c r="Y10" s="2">
        <v>0.002</v>
      </c>
      <c r="Z10" s="2"/>
      <c r="AA10" s="2">
        <v>4.29</v>
      </c>
      <c r="AB10" s="2"/>
      <c r="AC10" s="2">
        <v>0.45</v>
      </c>
      <c r="AD10" s="2"/>
      <c r="AE10" s="2">
        <v>3.7</v>
      </c>
      <c r="AF10" s="2"/>
      <c r="AG10" s="2">
        <v>0.025</v>
      </c>
      <c r="AH10" s="2">
        <v>0.103</v>
      </c>
      <c r="AI10" s="2"/>
      <c r="AJ10" s="2">
        <v>160</v>
      </c>
      <c r="AK10" s="2"/>
      <c r="AL10" s="2">
        <v>0.0005</v>
      </c>
      <c r="AM10" s="2">
        <v>0.023</v>
      </c>
      <c r="AN10" s="2">
        <v>0.005</v>
      </c>
      <c r="AO10" s="2">
        <v>0.005</v>
      </c>
      <c r="AP10" s="2"/>
    </row>
    <row r="11" spans="1:42" ht="12.75">
      <c r="A11" s="2" t="s">
        <v>50</v>
      </c>
      <c r="B11" s="2">
        <v>37684</v>
      </c>
      <c r="C11" s="2">
        <v>1150</v>
      </c>
      <c r="D11" s="2">
        <v>21.8</v>
      </c>
      <c r="E11" s="2">
        <v>7.42</v>
      </c>
      <c r="F11" s="2">
        <v>237</v>
      </c>
      <c r="G11" s="2">
        <v>7.28</v>
      </c>
      <c r="H11" s="2">
        <v>0.3</v>
      </c>
      <c r="I11" s="2">
        <v>112</v>
      </c>
      <c r="J11" s="2"/>
      <c r="K11" s="2">
        <v>0.037</v>
      </c>
      <c r="L11" s="2">
        <v>7.06</v>
      </c>
      <c r="M11" s="2">
        <v>0.21</v>
      </c>
      <c r="N11" s="2"/>
      <c r="O11" s="2"/>
      <c r="P11" s="2">
        <v>1.1</v>
      </c>
      <c r="Q11" s="2"/>
      <c r="R11" s="2"/>
      <c r="S11" s="2"/>
      <c r="T11" s="2">
        <v>2.3</v>
      </c>
      <c r="U11" s="2">
        <v>0.8</v>
      </c>
      <c r="V11" s="2">
        <v>3.2</v>
      </c>
      <c r="W11" s="2"/>
      <c r="X11" s="2">
        <v>38.4</v>
      </c>
      <c r="Y11" s="2">
        <v>0.002</v>
      </c>
      <c r="Z11" s="2"/>
      <c r="AA11" s="2">
        <v>4.48</v>
      </c>
      <c r="AB11" s="2"/>
      <c r="AC11" s="2">
        <v>0.513</v>
      </c>
      <c r="AD11" s="2"/>
      <c r="AE11" s="2">
        <v>4.12</v>
      </c>
      <c r="AF11" s="2"/>
      <c r="AG11" s="2">
        <v>0.07</v>
      </c>
      <c r="AH11" s="2">
        <v>0.3</v>
      </c>
      <c r="AI11" s="2"/>
      <c r="AJ11" s="2">
        <v>184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50</v>
      </c>
      <c r="B12" s="2">
        <v>37775</v>
      </c>
      <c r="C12" s="2">
        <v>1005</v>
      </c>
      <c r="D12" s="2">
        <v>22</v>
      </c>
      <c r="E12" s="2">
        <v>7.42</v>
      </c>
      <c r="F12" s="2">
        <v>237</v>
      </c>
      <c r="G12" s="2">
        <v>8.31</v>
      </c>
      <c r="H12" s="2">
        <v>0.1</v>
      </c>
      <c r="I12" s="2">
        <v>107</v>
      </c>
      <c r="J12" s="2"/>
      <c r="K12" s="2">
        <v>0.04</v>
      </c>
      <c r="L12" s="2">
        <v>7.14</v>
      </c>
      <c r="M12" s="2">
        <v>0.29</v>
      </c>
      <c r="N12" s="2"/>
      <c r="O12" s="2"/>
      <c r="P12" s="2">
        <v>1.05</v>
      </c>
      <c r="Q12" s="2"/>
      <c r="R12" s="2"/>
      <c r="S12" s="2"/>
      <c r="T12" s="2"/>
      <c r="U12" s="2">
        <v>1.3</v>
      </c>
      <c r="V12" s="2">
        <v>2.4</v>
      </c>
      <c r="W12" s="2"/>
      <c r="X12" s="2">
        <v>37.4</v>
      </c>
      <c r="Y12" s="2"/>
      <c r="Z12" s="2"/>
      <c r="AA12" s="2">
        <v>4.38</v>
      </c>
      <c r="AB12" s="2"/>
      <c r="AC12" s="2">
        <v>0.43</v>
      </c>
      <c r="AD12" s="2"/>
      <c r="AE12" s="2">
        <v>3.89</v>
      </c>
      <c r="AF12" s="2"/>
      <c r="AG12" s="2">
        <v>0.04</v>
      </c>
      <c r="AH12" s="2">
        <v>0.1</v>
      </c>
      <c r="AI12" s="2"/>
      <c r="AJ12" s="2">
        <v>145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50</v>
      </c>
      <c r="B13" s="2">
        <v>38505</v>
      </c>
      <c r="C13" s="2">
        <v>1115</v>
      </c>
      <c r="D13" s="2">
        <v>22</v>
      </c>
      <c r="E13" s="2">
        <v>7.6</v>
      </c>
      <c r="F13" s="2">
        <v>235</v>
      </c>
      <c r="G13" s="2">
        <v>7.26</v>
      </c>
      <c r="H13" s="2"/>
      <c r="I13" s="2">
        <v>116</v>
      </c>
      <c r="J13" s="2"/>
      <c r="K13" s="2"/>
      <c r="L13" s="2">
        <v>8.73</v>
      </c>
      <c r="M13" s="2">
        <v>0.219</v>
      </c>
      <c r="N13" s="2"/>
      <c r="O13" s="2"/>
      <c r="P13" s="2">
        <v>1.12</v>
      </c>
      <c r="Q13" s="2"/>
      <c r="R13" s="2"/>
      <c r="S13" s="2"/>
      <c r="T13" s="2"/>
      <c r="U13" s="2"/>
      <c r="V13" s="2">
        <v>0.85</v>
      </c>
      <c r="W13" s="2"/>
      <c r="X13" s="2">
        <v>38.4</v>
      </c>
      <c r="Y13" s="2"/>
      <c r="Z13" s="2"/>
      <c r="AA13" s="2">
        <v>4.28</v>
      </c>
      <c r="AB13" s="2"/>
      <c r="AC13" s="2">
        <v>0.589</v>
      </c>
      <c r="AD13" s="2"/>
      <c r="AE13" s="2">
        <v>4.06</v>
      </c>
      <c r="AF13" s="2"/>
      <c r="AG13" s="2">
        <v>0.038</v>
      </c>
      <c r="AH13" s="2">
        <v>0.28</v>
      </c>
      <c r="AI13" s="2"/>
      <c r="AJ13" s="2">
        <v>135</v>
      </c>
      <c r="AK13" s="2"/>
      <c r="AL13" s="2">
        <v>0.0035</v>
      </c>
      <c r="AM13" s="2"/>
      <c r="AN13" s="2"/>
      <c r="AO13" s="2"/>
      <c r="AP13" s="2"/>
    </row>
    <row r="14" spans="1:42" ht="12.75">
      <c r="A14" s="2" t="s">
        <v>50</v>
      </c>
      <c r="B14" s="2">
        <v>38504</v>
      </c>
      <c r="C14" s="2">
        <v>1605</v>
      </c>
      <c r="D14" s="2">
        <v>22</v>
      </c>
      <c r="E14" s="2">
        <v>7.6</v>
      </c>
      <c r="F14" s="2">
        <v>235</v>
      </c>
      <c r="G14" s="2">
        <v>7.26</v>
      </c>
      <c r="H14" s="2"/>
      <c r="I14" s="2">
        <v>114</v>
      </c>
      <c r="J14" s="2"/>
      <c r="K14" s="2"/>
      <c r="L14" s="2">
        <v>8.77</v>
      </c>
      <c r="M14" s="2">
        <v>0.24</v>
      </c>
      <c r="N14" s="2"/>
      <c r="O14" s="2"/>
      <c r="P14" s="2">
        <v>1.11</v>
      </c>
      <c r="Q14" s="2"/>
      <c r="R14" s="2"/>
      <c r="S14" s="2"/>
      <c r="T14" s="2">
        <v>2.2</v>
      </c>
      <c r="U14" s="2"/>
      <c r="V14" s="2">
        <v>0.85</v>
      </c>
      <c r="W14" s="2"/>
      <c r="X14" s="2">
        <v>38.7</v>
      </c>
      <c r="Y14" s="2"/>
      <c r="Z14" s="2"/>
      <c r="AA14" s="2">
        <v>4.3</v>
      </c>
      <c r="AB14" s="2"/>
      <c r="AC14" s="2">
        <v>0.605</v>
      </c>
      <c r="AD14" s="2"/>
      <c r="AE14" s="2">
        <v>4.07</v>
      </c>
      <c r="AF14" s="2"/>
      <c r="AG14" s="2">
        <v>0.034</v>
      </c>
      <c r="AH14" s="2">
        <v>0.707</v>
      </c>
      <c r="AI14" s="2"/>
      <c r="AJ14" s="2">
        <v>139</v>
      </c>
      <c r="AK14" s="2"/>
      <c r="AL14" s="2">
        <v>0.0035</v>
      </c>
      <c r="AM14" s="2"/>
      <c r="AN14" s="2"/>
      <c r="AO14" s="2"/>
      <c r="AP14" s="2"/>
    </row>
    <row r="15" spans="1:42" ht="12.75">
      <c r="A15" s="2" t="s">
        <v>50</v>
      </c>
      <c r="B15" s="2">
        <v>37957</v>
      </c>
      <c r="C15" s="2">
        <v>1140</v>
      </c>
      <c r="D15" s="2">
        <v>21.8</v>
      </c>
      <c r="E15" s="2">
        <v>7.32</v>
      </c>
      <c r="F15" s="2">
        <v>237</v>
      </c>
      <c r="G15" s="2">
        <v>7.79</v>
      </c>
      <c r="H15" s="2"/>
      <c r="I15" s="2">
        <v>104</v>
      </c>
      <c r="J15" s="2"/>
      <c r="K15" s="2">
        <v>0.04</v>
      </c>
      <c r="L15" s="2">
        <v>8.16</v>
      </c>
      <c r="M15" s="2">
        <v>0.2</v>
      </c>
      <c r="N15" s="2"/>
      <c r="O15" s="2"/>
      <c r="P15" s="2">
        <v>1.21</v>
      </c>
      <c r="Q15" s="2"/>
      <c r="R15" s="2"/>
      <c r="S15" s="2"/>
      <c r="T15" s="2"/>
      <c r="U15" s="2"/>
      <c r="V15" s="2">
        <v>0.94</v>
      </c>
      <c r="W15" s="2"/>
      <c r="X15" s="2">
        <v>38.5</v>
      </c>
      <c r="Y15" s="2"/>
      <c r="Z15" s="2"/>
      <c r="AA15" s="2">
        <v>4.26</v>
      </c>
      <c r="AB15" s="2"/>
      <c r="AC15" s="2">
        <v>0.33</v>
      </c>
      <c r="AD15" s="2"/>
      <c r="AE15" s="2">
        <v>3.76</v>
      </c>
      <c r="AF15" s="2"/>
      <c r="AG15" s="2">
        <v>0.05</v>
      </c>
      <c r="AH15" s="2">
        <v>0.13</v>
      </c>
      <c r="AI15" s="2"/>
      <c r="AJ15" s="2">
        <v>119</v>
      </c>
      <c r="AK15" s="2"/>
      <c r="AL15" s="2">
        <v>0.0003</v>
      </c>
      <c r="AM15" s="2"/>
      <c r="AN15" s="2"/>
      <c r="AO15" s="2"/>
      <c r="AP15" s="2"/>
    </row>
    <row r="16" spans="1:42" ht="12.75">
      <c r="A16" s="2" t="s">
        <v>50</v>
      </c>
      <c r="B16" s="2">
        <v>37956</v>
      </c>
      <c r="C16" s="2">
        <v>900</v>
      </c>
      <c r="D16" s="2">
        <v>21.8</v>
      </c>
      <c r="E16" s="2">
        <v>7.32</v>
      </c>
      <c r="F16" s="2">
        <v>237</v>
      </c>
      <c r="G16" s="2">
        <v>7.79</v>
      </c>
      <c r="H16" s="2"/>
      <c r="I16" s="2">
        <v>104</v>
      </c>
      <c r="J16" s="2"/>
      <c r="K16" s="2">
        <v>0.04</v>
      </c>
      <c r="L16" s="2">
        <v>8.21</v>
      </c>
      <c r="M16" s="2">
        <v>0.2</v>
      </c>
      <c r="N16" s="2"/>
      <c r="O16" s="2"/>
      <c r="P16" s="2">
        <v>1.2</v>
      </c>
      <c r="Q16" s="2"/>
      <c r="R16" s="2"/>
      <c r="S16" s="2"/>
      <c r="T16" s="2"/>
      <c r="U16" s="2"/>
      <c r="V16" s="2">
        <v>1.38</v>
      </c>
      <c r="W16" s="2"/>
      <c r="X16" s="2">
        <v>39.1</v>
      </c>
      <c r="Y16" s="2"/>
      <c r="Z16" s="2"/>
      <c r="AA16" s="2">
        <v>4.31</v>
      </c>
      <c r="AB16" s="2"/>
      <c r="AC16" s="2">
        <v>0.36</v>
      </c>
      <c r="AD16" s="2"/>
      <c r="AE16" s="2">
        <v>4.05</v>
      </c>
      <c r="AF16" s="2"/>
      <c r="AG16" s="2">
        <v>0.047</v>
      </c>
      <c r="AH16" s="2">
        <v>0.11</v>
      </c>
      <c r="AI16" s="2"/>
      <c r="AJ16" s="2">
        <v>139</v>
      </c>
      <c r="AK16" s="2"/>
      <c r="AL16" s="2">
        <v>0.0003</v>
      </c>
      <c r="AM16" s="2"/>
      <c r="AN16" s="2"/>
      <c r="AO16" s="2"/>
      <c r="AP16" s="2"/>
    </row>
    <row r="17" spans="1:42" ht="12.75">
      <c r="A17" s="2" t="s">
        <v>50</v>
      </c>
      <c r="B17" s="2">
        <v>38232</v>
      </c>
      <c r="C17" s="2">
        <v>845</v>
      </c>
      <c r="D17" s="2">
        <v>22.1</v>
      </c>
      <c r="E17" s="2">
        <v>7.62</v>
      </c>
      <c r="F17" s="2">
        <v>233</v>
      </c>
      <c r="G17" s="2">
        <v>7.62</v>
      </c>
      <c r="H17" s="2"/>
      <c r="I17" s="2">
        <v>106</v>
      </c>
      <c r="J17" s="2"/>
      <c r="K17" s="2">
        <v>0.04</v>
      </c>
      <c r="L17" s="2">
        <v>9.94</v>
      </c>
      <c r="M17" s="2">
        <v>0.27</v>
      </c>
      <c r="N17" s="2"/>
      <c r="O17" s="2"/>
      <c r="P17" s="2">
        <v>1.14</v>
      </c>
      <c r="Q17" s="2"/>
      <c r="R17" s="2"/>
      <c r="S17" s="2"/>
      <c r="T17" s="2"/>
      <c r="U17" s="2"/>
      <c r="V17" s="2">
        <v>0.85</v>
      </c>
      <c r="W17" s="2"/>
      <c r="X17" s="2">
        <v>36.5</v>
      </c>
      <c r="Y17" s="2"/>
      <c r="Z17" s="2"/>
      <c r="AA17" s="2">
        <v>4.2</v>
      </c>
      <c r="AB17" s="2"/>
      <c r="AC17" s="2">
        <v>0.44</v>
      </c>
      <c r="AD17" s="2"/>
      <c r="AE17" s="2">
        <v>4.16</v>
      </c>
      <c r="AF17" s="2"/>
      <c r="AG17" s="2">
        <v>0.036</v>
      </c>
      <c r="AH17" s="2">
        <v>0.36</v>
      </c>
      <c r="AI17" s="2"/>
      <c r="AJ17" s="2">
        <v>139</v>
      </c>
      <c r="AK17" s="2"/>
      <c r="AL17" s="2">
        <v>0.0003</v>
      </c>
      <c r="AM17" s="2"/>
      <c r="AN17" s="2"/>
      <c r="AO17" s="2"/>
      <c r="AP17" s="2"/>
    </row>
    <row r="18" spans="1:42" ht="12.75">
      <c r="A18" s="2" t="s">
        <v>50</v>
      </c>
      <c r="B18" s="2">
        <v>38596</v>
      </c>
      <c r="C18" s="2">
        <v>1450</v>
      </c>
      <c r="D18" s="2">
        <v>22</v>
      </c>
      <c r="E18" s="2">
        <v>7.55</v>
      </c>
      <c r="F18" s="2">
        <v>245</v>
      </c>
      <c r="G18" s="2">
        <v>6.9</v>
      </c>
      <c r="H18" s="2">
        <v>3.8</v>
      </c>
      <c r="I18" s="2">
        <v>110</v>
      </c>
      <c r="J18" s="2"/>
      <c r="K18" s="2"/>
      <c r="L18" s="2">
        <v>8.58</v>
      </c>
      <c r="M18" s="2">
        <v>0.306</v>
      </c>
      <c r="N18" s="2"/>
      <c r="O18" s="2"/>
      <c r="P18" s="2">
        <v>1.15</v>
      </c>
      <c r="Q18" s="2"/>
      <c r="R18" s="2"/>
      <c r="S18" s="2"/>
      <c r="T18" s="2"/>
      <c r="U18" s="2"/>
      <c r="V18" s="2">
        <v>0.85</v>
      </c>
      <c r="W18" s="2"/>
      <c r="X18" s="2">
        <v>36.5</v>
      </c>
      <c r="Y18" s="2"/>
      <c r="Z18" s="2"/>
      <c r="AA18" s="2">
        <v>4.63</v>
      </c>
      <c r="AB18" s="2"/>
      <c r="AC18" s="2">
        <v>0.502</v>
      </c>
      <c r="AD18" s="2"/>
      <c r="AE18" s="2">
        <v>4.06</v>
      </c>
      <c r="AF18" s="2"/>
      <c r="AG18" s="2">
        <v>0.038</v>
      </c>
      <c r="AH18" s="2">
        <v>0.11</v>
      </c>
      <c r="AI18" s="2"/>
      <c r="AJ18" s="2">
        <v>132</v>
      </c>
      <c r="AK18" s="2"/>
      <c r="AL18" s="2">
        <v>0.0035</v>
      </c>
      <c r="AM18" s="2"/>
      <c r="AN18" s="2"/>
      <c r="AO18" s="2"/>
      <c r="AP18" s="2"/>
    </row>
    <row r="19" spans="1:42" ht="12.75">
      <c r="A19" s="2" t="s">
        <v>50</v>
      </c>
      <c r="B19" s="2">
        <v>38597</v>
      </c>
      <c r="C19" s="2">
        <v>925</v>
      </c>
      <c r="D19" s="2">
        <v>22</v>
      </c>
      <c r="E19" s="2">
        <v>7.55</v>
      </c>
      <c r="F19" s="2">
        <v>245</v>
      </c>
      <c r="G19" s="2">
        <v>6.9</v>
      </c>
      <c r="H19" s="2"/>
      <c r="I19" s="2">
        <v>112</v>
      </c>
      <c r="J19" s="2"/>
      <c r="K19" s="2"/>
      <c r="L19" s="2">
        <v>8.55</v>
      </c>
      <c r="M19" s="2"/>
      <c r="N19" s="2"/>
      <c r="O19" s="2"/>
      <c r="P19" s="2">
        <v>1.15</v>
      </c>
      <c r="Q19" s="2"/>
      <c r="R19" s="2"/>
      <c r="S19" s="2"/>
      <c r="T19" s="2"/>
      <c r="U19" s="2"/>
      <c r="V19" s="2">
        <v>0.85</v>
      </c>
      <c r="W19" s="2"/>
      <c r="X19" s="2">
        <v>36.1</v>
      </c>
      <c r="Y19" s="2"/>
      <c r="Z19" s="2"/>
      <c r="AA19" s="2">
        <v>4.57</v>
      </c>
      <c r="AB19" s="2"/>
      <c r="AC19" s="2">
        <v>0.5</v>
      </c>
      <c r="AD19" s="2"/>
      <c r="AE19" s="2">
        <v>4.02</v>
      </c>
      <c r="AF19" s="2"/>
      <c r="AG19" s="2">
        <v>0.035</v>
      </c>
      <c r="AH19" s="2">
        <v>0.11</v>
      </c>
      <c r="AI19" s="2"/>
      <c r="AJ19" s="2">
        <v>146</v>
      </c>
      <c r="AK19" s="2"/>
      <c r="AL19" s="2">
        <v>0.0035</v>
      </c>
      <c r="AM19" s="2"/>
      <c r="AN19" s="2"/>
      <c r="AO19" s="2"/>
      <c r="AP19" s="2"/>
    </row>
    <row r="20" spans="1:42" ht="12.75">
      <c r="A20" s="2" t="s">
        <v>50</v>
      </c>
      <c r="B20" s="2">
        <v>38688</v>
      </c>
      <c r="C20" s="2">
        <v>935</v>
      </c>
      <c r="D20" s="2">
        <v>21.8</v>
      </c>
      <c r="E20" s="2">
        <v>7.61</v>
      </c>
      <c r="F20" s="2">
        <v>247</v>
      </c>
      <c r="G20" s="2">
        <v>7.01</v>
      </c>
      <c r="H20" s="2"/>
      <c r="I20" s="2">
        <v>112</v>
      </c>
      <c r="J20" s="2"/>
      <c r="K20" s="2"/>
      <c r="L20" s="2">
        <v>7.5</v>
      </c>
      <c r="M20" s="2">
        <v>0.221</v>
      </c>
      <c r="N20" s="2"/>
      <c r="O20" s="2"/>
      <c r="P20" s="2">
        <v>1.14</v>
      </c>
      <c r="Q20" s="2"/>
      <c r="R20" s="2"/>
      <c r="S20" s="2"/>
      <c r="T20" s="2">
        <v>2</v>
      </c>
      <c r="U20" s="2"/>
      <c r="V20" s="2">
        <v>0.85</v>
      </c>
      <c r="W20" s="2"/>
      <c r="X20" s="2">
        <v>36.9</v>
      </c>
      <c r="Y20" s="2"/>
      <c r="Z20" s="2"/>
      <c r="AA20" s="2">
        <v>4.6</v>
      </c>
      <c r="AB20" s="2"/>
      <c r="AC20" s="2">
        <v>0.54</v>
      </c>
      <c r="AD20" s="2"/>
      <c r="AE20" s="2">
        <v>4.12</v>
      </c>
      <c r="AF20" s="2"/>
      <c r="AG20" s="2">
        <v>0.031</v>
      </c>
      <c r="AH20" s="2">
        <v>0.12</v>
      </c>
      <c r="AI20" s="2"/>
      <c r="AJ20" s="2">
        <v>145</v>
      </c>
      <c r="AK20" s="2"/>
      <c r="AL20" s="2">
        <v>0.0035</v>
      </c>
      <c r="AM20" s="2"/>
      <c r="AN20" s="2"/>
      <c r="AO20" s="2"/>
      <c r="AP20" s="2"/>
    </row>
    <row r="21" spans="1:42" ht="12.75">
      <c r="A21" s="2" t="s">
        <v>50</v>
      </c>
      <c r="B21" s="2">
        <v>38870</v>
      </c>
      <c r="C21" s="2">
        <v>810</v>
      </c>
      <c r="D21" s="2">
        <v>22</v>
      </c>
      <c r="E21" s="2">
        <v>7.71</v>
      </c>
      <c r="F21" s="2">
        <v>249</v>
      </c>
      <c r="G21" s="2">
        <v>7.67</v>
      </c>
      <c r="H21" s="2"/>
      <c r="I21" s="2">
        <v>115</v>
      </c>
      <c r="J21" s="2"/>
      <c r="K21" s="2"/>
      <c r="L21" s="2">
        <v>7.78</v>
      </c>
      <c r="M21" s="2">
        <v>0.238</v>
      </c>
      <c r="N21" s="2"/>
      <c r="O21" s="2"/>
      <c r="P21" s="2">
        <v>1.19</v>
      </c>
      <c r="Q21" s="2"/>
      <c r="R21" s="2"/>
      <c r="S21" s="2"/>
      <c r="T21" s="2"/>
      <c r="U21" s="2"/>
      <c r="V21" s="2">
        <v>0.85</v>
      </c>
      <c r="W21" s="2"/>
      <c r="X21" s="2">
        <v>41.3</v>
      </c>
      <c r="Y21" s="2"/>
      <c r="Z21" s="2"/>
      <c r="AA21" s="2">
        <v>4.7</v>
      </c>
      <c r="AB21" s="2"/>
      <c r="AC21" s="2">
        <v>0.627</v>
      </c>
      <c r="AD21" s="2"/>
      <c r="AE21" s="2">
        <v>4.61</v>
      </c>
      <c r="AF21" s="2"/>
      <c r="AG21" s="2">
        <v>0.025</v>
      </c>
      <c r="AH21" s="2">
        <v>0.33</v>
      </c>
      <c r="AI21" s="2"/>
      <c r="AJ21" s="2">
        <v>133</v>
      </c>
      <c r="AK21" s="2"/>
      <c r="AL21" s="2">
        <v>0.0022</v>
      </c>
      <c r="AM21" s="2"/>
      <c r="AN21" s="2"/>
      <c r="AO21" s="2"/>
      <c r="AP21" s="2"/>
    </row>
    <row r="22" spans="1:42" ht="12.75">
      <c r="A22" s="2" t="s">
        <v>50</v>
      </c>
      <c r="B22" s="2">
        <v>38323</v>
      </c>
      <c r="C22" s="2">
        <v>1025</v>
      </c>
      <c r="D22" s="2">
        <v>21.8</v>
      </c>
      <c r="E22" s="2">
        <v>7.68</v>
      </c>
      <c r="F22" s="2">
        <v>235</v>
      </c>
      <c r="G22" s="2">
        <v>7.44</v>
      </c>
      <c r="H22" s="2"/>
      <c r="I22" s="2">
        <v>103</v>
      </c>
      <c r="J22" s="2"/>
      <c r="K22" s="2">
        <v>0.04</v>
      </c>
      <c r="L22" s="2">
        <v>8.2</v>
      </c>
      <c r="M22" s="2">
        <v>0.24</v>
      </c>
      <c r="N22" s="2"/>
      <c r="O22" s="2"/>
      <c r="P22" s="2">
        <v>1.18</v>
      </c>
      <c r="Q22" s="2"/>
      <c r="R22" s="2"/>
      <c r="S22" s="2"/>
      <c r="T22" s="2">
        <v>2.2</v>
      </c>
      <c r="U22" s="2"/>
      <c r="V22" s="2">
        <v>0.85</v>
      </c>
      <c r="W22" s="2"/>
      <c r="X22" s="2">
        <v>36.2</v>
      </c>
      <c r="Y22" s="2"/>
      <c r="Z22" s="2"/>
      <c r="AA22" s="2">
        <v>4.09</v>
      </c>
      <c r="AB22" s="2"/>
      <c r="AC22" s="2">
        <v>0.47</v>
      </c>
      <c r="AD22" s="2"/>
      <c r="AE22" s="2">
        <v>3.7</v>
      </c>
      <c r="AF22" s="2"/>
      <c r="AG22" s="2">
        <v>0.039</v>
      </c>
      <c r="AH22" s="2">
        <v>0.16</v>
      </c>
      <c r="AI22" s="2"/>
      <c r="AJ22" s="2">
        <v>154</v>
      </c>
      <c r="AK22" s="2"/>
      <c r="AL22" s="2">
        <v>0.0003</v>
      </c>
      <c r="AM22" s="2"/>
      <c r="AN22" s="2"/>
      <c r="AO22" s="2"/>
      <c r="AP22" s="2"/>
    </row>
    <row r="23" spans="1:42" ht="12.75">
      <c r="A23" s="2" t="s">
        <v>50</v>
      </c>
      <c r="B23" s="2">
        <v>38048</v>
      </c>
      <c r="C23" s="2">
        <v>910</v>
      </c>
      <c r="D23" s="2">
        <v>21.9</v>
      </c>
      <c r="E23" s="2">
        <v>7.64</v>
      </c>
      <c r="F23" s="2">
        <v>237</v>
      </c>
      <c r="G23" s="2">
        <v>7.44</v>
      </c>
      <c r="H23" s="2"/>
      <c r="I23" s="2">
        <v>104</v>
      </c>
      <c r="J23" s="2"/>
      <c r="K23" s="2">
        <v>0.04</v>
      </c>
      <c r="L23" s="2">
        <v>8.4</v>
      </c>
      <c r="M23" s="2">
        <v>0.21</v>
      </c>
      <c r="N23" s="2"/>
      <c r="O23" s="2"/>
      <c r="P23" s="2">
        <v>1.13</v>
      </c>
      <c r="Q23" s="2"/>
      <c r="R23" s="2"/>
      <c r="S23" s="2"/>
      <c r="T23" s="2"/>
      <c r="U23" s="2"/>
      <c r="V23" s="2">
        <v>0.85</v>
      </c>
      <c r="W23" s="2"/>
      <c r="X23" s="2">
        <v>42.2</v>
      </c>
      <c r="Y23" s="2"/>
      <c r="Z23" s="2"/>
      <c r="AA23" s="2">
        <v>4.77</v>
      </c>
      <c r="AB23" s="2"/>
      <c r="AC23" s="2">
        <v>0.47</v>
      </c>
      <c r="AD23" s="2"/>
      <c r="AE23" s="2">
        <v>4.68</v>
      </c>
      <c r="AF23" s="2"/>
      <c r="AG23" s="2"/>
      <c r="AH23" s="2">
        <v>0.11</v>
      </c>
      <c r="AI23" s="2"/>
      <c r="AJ23" s="2">
        <v>156</v>
      </c>
      <c r="AK23" s="2"/>
      <c r="AL23" s="2">
        <v>0.0003</v>
      </c>
      <c r="AM23" s="2"/>
      <c r="AN23" s="2"/>
      <c r="AO23" s="2"/>
      <c r="AP23" s="2"/>
    </row>
    <row r="24" spans="1:42" ht="12.75">
      <c r="A24" s="2" t="s">
        <v>50</v>
      </c>
      <c r="B24" s="2">
        <v>38140</v>
      </c>
      <c r="C24" s="2">
        <v>850</v>
      </c>
      <c r="D24" s="2">
        <v>22</v>
      </c>
      <c r="E24" s="2">
        <v>7.7</v>
      </c>
      <c r="F24" s="2">
        <v>235</v>
      </c>
      <c r="G24" s="2">
        <v>7.69</v>
      </c>
      <c r="H24" s="2">
        <v>0.3</v>
      </c>
      <c r="I24" s="2">
        <v>104</v>
      </c>
      <c r="J24" s="2"/>
      <c r="K24" s="2">
        <v>0.04</v>
      </c>
      <c r="L24" s="2">
        <v>7.62</v>
      </c>
      <c r="M24" s="2">
        <v>0.17</v>
      </c>
      <c r="N24" s="2"/>
      <c r="O24" s="2"/>
      <c r="P24" s="2">
        <v>1.17</v>
      </c>
      <c r="Q24" s="2"/>
      <c r="R24" s="2"/>
      <c r="S24" s="2"/>
      <c r="T24" s="2"/>
      <c r="U24" s="2"/>
      <c r="V24" s="2">
        <v>1.36</v>
      </c>
      <c r="W24" s="2"/>
      <c r="X24" s="2">
        <v>39.4</v>
      </c>
      <c r="Y24" s="2"/>
      <c r="Z24" s="2"/>
      <c r="AA24" s="2">
        <v>4.5</v>
      </c>
      <c r="AB24" s="2"/>
      <c r="AC24" s="2">
        <v>0.579</v>
      </c>
      <c r="AD24" s="2"/>
      <c r="AE24" s="2">
        <v>4.29</v>
      </c>
      <c r="AF24" s="2"/>
      <c r="AG24" s="2"/>
      <c r="AH24" s="2">
        <v>0.27</v>
      </c>
      <c r="AI24" s="2"/>
      <c r="AJ24" s="2">
        <v>162</v>
      </c>
      <c r="AK24" s="2"/>
      <c r="AL24" s="2">
        <v>0.0003</v>
      </c>
      <c r="AM24" s="2"/>
      <c r="AN24" s="2"/>
      <c r="AO24" s="2"/>
      <c r="AP24" s="2"/>
    </row>
    <row r="25" spans="1:42" ht="12.75">
      <c r="A25" s="2" t="s">
        <v>50</v>
      </c>
      <c r="B25" s="2">
        <v>38778</v>
      </c>
      <c r="C25" s="2">
        <v>935</v>
      </c>
      <c r="D25" s="2">
        <v>21.8</v>
      </c>
      <c r="E25" s="2">
        <v>7.71</v>
      </c>
      <c r="F25" s="2">
        <v>250</v>
      </c>
      <c r="G25" s="2">
        <v>7.61</v>
      </c>
      <c r="H25" s="2"/>
      <c r="I25" s="2">
        <v>114</v>
      </c>
      <c r="J25" s="2"/>
      <c r="K25" s="2"/>
      <c r="L25" s="2">
        <v>6.99</v>
      </c>
      <c r="M25" s="2">
        <v>0.285</v>
      </c>
      <c r="N25" s="2"/>
      <c r="O25" s="2"/>
      <c r="P25" s="2">
        <v>1.11</v>
      </c>
      <c r="Q25" s="2"/>
      <c r="R25" s="2"/>
      <c r="S25" s="2"/>
      <c r="T25" s="2"/>
      <c r="U25" s="2"/>
      <c r="V25" s="2">
        <v>0.85</v>
      </c>
      <c r="W25" s="2"/>
      <c r="X25" s="2">
        <v>36.9</v>
      </c>
      <c r="Y25" s="2"/>
      <c r="Z25" s="2"/>
      <c r="AA25" s="2">
        <v>4.45</v>
      </c>
      <c r="AB25" s="2"/>
      <c r="AC25" s="2">
        <v>0.522</v>
      </c>
      <c r="AD25" s="2"/>
      <c r="AE25" s="2">
        <v>4.09</v>
      </c>
      <c r="AF25" s="2"/>
      <c r="AG25" s="2">
        <v>0.041</v>
      </c>
      <c r="AH25" s="2">
        <v>0.31</v>
      </c>
      <c r="AI25" s="2"/>
      <c r="AJ25" s="2">
        <v>137</v>
      </c>
      <c r="AK25" s="2"/>
      <c r="AL25" s="2">
        <v>0.0035</v>
      </c>
      <c r="AM25" s="2"/>
      <c r="AN25" s="2"/>
      <c r="AO25" s="2"/>
      <c r="AP25" s="2"/>
    </row>
    <row r="26" spans="1:42" ht="12.75">
      <c r="A26" s="2" t="s">
        <v>50</v>
      </c>
      <c r="B26" s="2">
        <v>37868</v>
      </c>
      <c r="C26" s="2">
        <v>1145</v>
      </c>
      <c r="D26" s="2">
        <v>22</v>
      </c>
      <c r="E26" s="2">
        <v>7.55</v>
      </c>
      <c r="F26" s="2">
        <v>235</v>
      </c>
      <c r="G26" s="2">
        <v>7.63</v>
      </c>
      <c r="H26" s="2">
        <v>0.1</v>
      </c>
      <c r="I26" s="2">
        <v>104</v>
      </c>
      <c r="J26" s="2"/>
      <c r="K26" s="2">
        <v>0.059</v>
      </c>
      <c r="L26" s="2">
        <v>7.9</v>
      </c>
      <c r="M26" s="2">
        <v>0.23</v>
      </c>
      <c r="N26" s="2"/>
      <c r="O26" s="2"/>
      <c r="P26" s="2">
        <v>1.21</v>
      </c>
      <c r="Q26" s="2"/>
      <c r="R26" s="2"/>
      <c r="S26" s="2"/>
      <c r="T26" s="2"/>
      <c r="U26" s="2"/>
      <c r="V26" s="2">
        <v>0.85</v>
      </c>
      <c r="W26" s="2"/>
      <c r="X26" s="2">
        <v>36.9</v>
      </c>
      <c r="Y26" s="2"/>
      <c r="Z26" s="2"/>
      <c r="AA26" s="2">
        <v>4.3</v>
      </c>
      <c r="AB26" s="2"/>
      <c r="AC26" s="2">
        <v>0.43</v>
      </c>
      <c r="AD26" s="2"/>
      <c r="AE26" s="2">
        <v>3.81</v>
      </c>
      <c r="AF26" s="2"/>
      <c r="AG26" s="2">
        <v>0.048</v>
      </c>
      <c r="AH26" s="2">
        <v>0.36</v>
      </c>
      <c r="AI26" s="2"/>
      <c r="AJ26" s="2">
        <v>144</v>
      </c>
      <c r="AK26" s="2"/>
      <c r="AL26" s="2">
        <v>0.003</v>
      </c>
      <c r="AM26" s="2"/>
      <c r="AN26" s="2"/>
      <c r="AO26" s="2"/>
      <c r="AP26" s="2"/>
    </row>
    <row r="27" spans="1:42" ht="12.75">
      <c r="A27" s="2" t="s">
        <v>50</v>
      </c>
      <c r="B27" s="2">
        <v>37868</v>
      </c>
      <c r="C27" s="2">
        <v>710</v>
      </c>
      <c r="D27" s="2">
        <v>22</v>
      </c>
      <c r="E27" s="2">
        <v>7.55</v>
      </c>
      <c r="F27" s="2">
        <v>235</v>
      </c>
      <c r="G27" s="2">
        <v>7.63</v>
      </c>
      <c r="H27" s="2">
        <v>0.2</v>
      </c>
      <c r="I27" s="2">
        <v>106</v>
      </c>
      <c r="J27" s="2"/>
      <c r="K27" s="2">
        <v>0.051</v>
      </c>
      <c r="L27" s="2">
        <v>7.89</v>
      </c>
      <c r="M27" s="2">
        <v>0.23</v>
      </c>
      <c r="N27" s="2"/>
      <c r="O27" s="2"/>
      <c r="P27" s="2">
        <v>1.24</v>
      </c>
      <c r="Q27" s="2"/>
      <c r="R27" s="2"/>
      <c r="S27" s="2"/>
      <c r="T27" s="2"/>
      <c r="U27" s="2"/>
      <c r="V27" s="2">
        <v>2.3</v>
      </c>
      <c r="W27" s="2"/>
      <c r="X27" s="2">
        <v>36.9</v>
      </c>
      <c r="Y27" s="2"/>
      <c r="Z27" s="2"/>
      <c r="AA27" s="2">
        <v>4.33</v>
      </c>
      <c r="AB27" s="2"/>
      <c r="AC27" s="2">
        <v>0.46</v>
      </c>
      <c r="AD27" s="2"/>
      <c r="AE27" s="2">
        <v>3.72</v>
      </c>
      <c r="AF27" s="2"/>
      <c r="AG27" s="2">
        <v>0.046</v>
      </c>
      <c r="AH27" s="2">
        <v>0.12</v>
      </c>
      <c r="AI27" s="2"/>
      <c r="AJ27" s="2">
        <v>132</v>
      </c>
      <c r="AK27" s="2"/>
      <c r="AL27" s="2">
        <v>0.003</v>
      </c>
      <c r="AM27" s="2"/>
      <c r="AN27" s="2"/>
      <c r="AO27" s="2"/>
      <c r="AP27" s="2"/>
    </row>
    <row r="28" spans="1:42" ht="12.75">
      <c r="A28" s="2" t="s">
        <v>50</v>
      </c>
      <c r="B28" s="2">
        <v>38415</v>
      </c>
      <c r="C28" s="2">
        <v>1205</v>
      </c>
      <c r="D28" s="2">
        <v>21.9</v>
      </c>
      <c r="E28" s="2">
        <v>7.63</v>
      </c>
      <c r="F28" s="2">
        <v>236</v>
      </c>
      <c r="G28" s="2">
        <v>7.79</v>
      </c>
      <c r="H28" s="2"/>
      <c r="I28" s="2">
        <v>108</v>
      </c>
      <c r="J28" s="2"/>
      <c r="K28" s="2">
        <v>0.04</v>
      </c>
      <c r="L28" s="2">
        <v>9.02</v>
      </c>
      <c r="M28" s="2">
        <v>0.287</v>
      </c>
      <c r="N28" s="2"/>
      <c r="O28" s="2"/>
      <c r="P28" s="2">
        <v>1.06</v>
      </c>
      <c r="Q28" s="2"/>
      <c r="R28" s="2"/>
      <c r="S28" s="2"/>
      <c r="T28" s="2"/>
      <c r="U28" s="2"/>
      <c r="V28" s="2">
        <v>0.85</v>
      </c>
      <c r="W28" s="2"/>
      <c r="X28" s="2">
        <v>41</v>
      </c>
      <c r="Y28" s="2"/>
      <c r="Z28" s="2"/>
      <c r="AA28" s="2">
        <v>4.5</v>
      </c>
      <c r="AB28" s="2"/>
      <c r="AC28" s="2">
        <v>0.611</v>
      </c>
      <c r="AD28" s="2"/>
      <c r="AE28" s="2">
        <v>4.15</v>
      </c>
      <c r="AF28" s="2"/>
      <c r="AG28" s="2">
        <v>0.036</v>
      </c>
      <c r="AH28" s="2">
        <v>0.11</v>
      </c>
      <c r="AI28" s="2"/>
      <c r="AJ28" s="2">
        <v>93</v>
      </c>
      <c r="AK28" s="2"/>
      <c r="AL28" s="2">
        <v>0.0003</v>
      </c>
      <c r="AM28" s="2"/>
      <c r="AN28" s="2"/>
      <c r="AO28" s="2"/>
      <c r="AP28" s="2"/>
    </row>
    <row r="37" ht="12.75">
      <c r="A37" t="s">
        <v>115</v>
      </c>
    </row>
    <row r="38" ht="12.75">
      <c r="A38" s="5">
        <v>41734002</v>
      </c>
    </row>
    <row r="39" ht="12.75">
      <c r="A39" t="s">
        <v>118</v>
      </c>
    </row>
    <row r="40" ht="12.75">
      <c r="A40" s="7">
        <v>10</v>
      </c>
    </row>
    <row r="41" spans="1:41" ht="12.75">
      <c r="A41" t="s">
        <v>106</v>
      </c>
      <c r="D41">
        <f>AVERAGE(D$2:D$40)</f>
        <v>21.918518518518518</v>
      </c>
      <c r="E41">
        <f aca="true" t="shared" si="0" ref="E41:AO41">AVERAGE(E$2:E$40)</f>
        <v>7.5237037037037044</v>
      </c>
      <c r="F41">
        <f t="shared" si="0"/>
        <v>238.25925925925927</v>
      </c>
      <c r="G41">
        <f t="shared" si="0"/>
        <v>11.05962962962963</v>
      </c>
      <c r="H41">
        <f t="shared" si="0"/>
        <v>0.6799999999999999</v>
      </c>
      <c r="I41">
        <f t="shared" si="0"/>
        <v>106.46296296296296</v>
      </c>
      <c r="J41" t="e">
        <f t="shared" si="0"/>
        <v>#DIV/0!</v>
      </c>
      <c r="K41">
        <f t="shared" si="0"/>
        <v>0.0332</v>
      </c>
      <c r="L41">
        <f t="shared" si="0"/>
        <v>7.696666666666666</v>
      </c>
      <c r="M41">
        <f t="shared" si="0"/>
        <v>0.2300384615384616</v>
      </c>
      <c r="N41" t="e">
        <f t="shared" si="0"/>
        <v>#DIV/0!</v>
      </c>
      <c r="O41" t="e">
        <f t="shared" si="0"/>
        <v>#DIV/0!</v>
      </c>
      <c r="P41">
        <f t="shared" si="0"/>
        <v>1.1544444444444442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2.069230769230769</v>
      </c>
      <c r="U41">
        <f t="shared" si="0"/>
        <v>3.4636363636363625</v>
      </c>
      <c r="V41">
        <f t="shared" si="0"/>
        <v>1.6281481481481483</v>
      </c>
      <c r="W41" t="e">
        <f t="shared" si="0"/>
        <v>#DIV/0!</v>
      </c>
      <c r="X41">
        <f t="shared" si="0"/>
        <v>38.7925925925926</v>
      </c>
      <c r="Y41">
        <f t="shared" si="0"/>
        <v>0.0025</v>
      </c>
      <c r="Z41" t="e">
        <f t="shared" si="0"/>
        <v>#DIV/0!</v>
      </c>
      <c r="AA41">
        <f t="shared" si="0"/>
        <v>4.437777777777777</v>
      </c>
      <c r="AB41" t="e">
        <f t="shared" si="0"/>
        <v>#DIV/0!</v>
      </c>
      <c r="AC41">
        <f t="shared" si="0"/>
        <v>0.49688888888888905</v>
      </c>
      <c r="AD41" t="e">
        <f t="shared" si="0"/>
        <v>#DIV/0!</v>
      </c>
      <c r="AE41">
        <f t="shared" si="0"/>
        <v>4.083703703703704</v>
      </c>
      <c r="AF41" t="e">
        <f t="shared" si="0"/>
        <v>#DIV/0!</v>
      </c>
      <c r="AG41">
        <f t="shared" si="0"/>
        <v>0.035040000000000016</v>
      </c>
      <c r="AH41">
        <f t="shared" si="0"/>
        <v>0.17544444444444446</v>
      </c>
      <c r="AI41">
        <f t="shared" si="0"/>
        <v>0.7</v>
      </c>
      <c r="AJ41">
        <f t="shared" si="0"/>
        <v>142.85185185185185</v>
      </c>
      <c r="AK41">
        <f t="shared" si="0"/>
        <v>0.7</v>
      </c>
      <c r="AL41">
        <f t="shared" si="0"/>
        <v>0.001886956521739131</v>
      </c>
      <c r="AM41">
        <f t="shared" si="0"/>
        <v>0.015666666666666666</v>
      </c>
      <c r="AN41">
        <f t="shared" si="0"/>
        <v>0.005</v>
      </c>
      <c r="AO41">
        <f t="shared" si="0"/>
        <v>0.005</v>
      </c>
    </row>
    <row r="42" spans="1:41" ht="12.75">
      <c r="A42" t="s">
        <v>107</v>
      </c>
      <c r="D42">
        <f>MEDIAN(D$2:D$40)</f>
        <v>21.9</v>
      </c>
      <c r="E42">
        <f aca="true" t="shared" si="1" ref="E42:AO42">MEDIAN(E$2:E$40)</f>
        <v>7.55</v>
      </c>
      <c r="F42">
        <f t="shared" si="1"/>
        <v>237</v>
      </c>
      <c r="G42">
        <f t="shared" si="1"/>
        <v>7.54</v>
      </c>
      <c r="H42">
        <f t="shared" si="1"/>
        <v>0.3</v>
      </c>
      <c r="I42">
        <f t="shared" si="1"/>
        <v>104</v>
      </c>
      <c r="J42" t="e">
        <f t="shared" si="1"/>
        <v>#NUM!</v>
      </c>
      <c r="K42">
        <f t="shared" si="1"/>
        <v>0.0385</v>
      </c>
      <c r="L42">
        <f t="shared" si="1"/>
        <v>7.78</v>
      </c>
      <c r="M42">
        <f t="shared" si="1"/>
        <v>0.229</v>
      </c>
      <c r="N42" t="e">
        <f t="shared" si="1"/>
        <v>#NUM!</v>
      </c>
      <c r="O42" t="e">
        <f t="shared" si="1"/>
        <v>#NUM!</v>
      </c>
      <c r="P42">
        <f t="shared" si="1"/>
        <v>1.16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2.2</v>
      </c>
      <c r="U42">
        <f t="shared" si="1"/>
        <v>1</v>
      </c>
      <c r="V42">
        <f t="shared" si="1"/>
        <v>0.85</v>
      </c>
      <c r="W42" t="e">
        <f t="shared" si="1"/>
        <v>#NUM!</v>
      </c>
      <c r="X42">
        <f t="shared" si="1"/>
        <v>38.3</v>
      </c>
      <c r="Y42">
        <f t="shared" si="1"/>
        <v>0.0025</v>
      </c>
      <c r="Z42" t="e">
        <f t="shared" si="1"/>
        <v>#NUM!</v>
      </c>
      <c r="AA42">
        <f t="shared" si="1"/>
        <v>4.4</v>
      </c>
      <c r="AB42" t="e">
        <f t="shared" si="1"/>
        <v>#NUM!</v>
      </c>
      <c r="AC42">
        <f t="shared" si="1"/>
        <v>0.5</v>
      </c>
      <c r="AD42" t="e">
        <f t="shared" si="1"/>
        <v>#NUM!</v>
      </c>
      <c r="AE42">
        <f t="shared" si="1"/>
        <v>4.07</v>
      </c>
      <c r="AF42" t="e">
        <f t="shared" si="1"/>
        <v>#NUM!</v>
      </c>
      <c r="AG42">
        <f t="shared" si="1"/>
        <v>0.036</v>
      </c>
      <c r="AH42">
        <f t="shared" si="1"/>
        <v>0.11</v>
      </c>
      <c r="AI42">
        <f t="shared" si="1"/>
        <v>0.7</v>
      </c>
      <c r="AJ42">
        <f t="shared" si="1"/>
        <v>144</v>
      </c>
      <c r="AK42">
        <f t="shared" si="1"/>
        <v>0.7</v>
      </c>
      <c r="AL42">
        <f t="shared" si="1"/>
        <v>0.0022</v>
      </c>
      <c r="AM42">
        <f t="shared" si="1"/>
        <v>0.0165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22.1</v>
      </c>
      <c r="E43">
        <f aca="true" t="shared" si="2" ref="E43:AO43">MAX(E$2:E$40)</f>
        <v>7.71</v>
      </c>
      <c r="F43">
        <f t="shared" si="2"/>
        <v>250</v>
      </c>
      <c r="G43">
        <f t="shared" si="2"/>
        <v>105</v>
      </c>
      <c r="H43">
        <f t="shared" si="2"/>
        <v>3.8</v>
      </c>
      <c r="I43">
        <f t="shared" si="2"/>
        <v>116</v>
      </c>
      <c r="J43">
        <f t="shared" si="2"/>
        <v>0</v>
      </c>
      <c r="K43">
        <f t="shared" si="2"/>
        <v>0.059</v>
      </c>
      <c r="L43">
        <f t="shared" si="2"/>
        <v>9.94</v>
      </c>
      <c r="M43">
        <f t="shared" si="2"/>
        <v>0.306</v>
      </c>
      <c r="N43">
        <f t="shared" si="2"/>
        <v>0</v>
      </c>
      <c r="O43">
        <f t="shared" si="2"/>
        <v>0</v>
      </c>
      <c r="P43">
        <f t="shared" si="2"/>
        <v>1.24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2.8</v>
      </c>
      <c r="U43">
        <f t="shared" si="2"/>
        <v>21.6</v>
      </c>
      <c r="V43">
        <f t="shared" si="2"/>
        <v>5.26</v>
      </c>
      <c r="W43">
        <f t="shared" si="2"/>
        <v>0</v>
      </c>
      <c r="X43">
        <f t="shared" si="2"/>
        <v>51</v>
      </c>
      <c r="Y43">
        <f t="shared" si="2"/>
        <v>0.004</v>
      </c>
      <c r="Z43">
        <f t="shared" si="2"/>
        <v>0</v>
      </c>
      <c r="AA43">
        <f t="shared" si="2"/>
        <v>5</v>
      </c>
      <c r="AB43">
        <f t="shared" si="2"/>
        <v>0</v>
      </c>
      <c r="AC43">
        <f t="shared" si="2"/>
        <v>0.627</v>
      </c>
      <c r="AD43">
        <f t="shared" si="2"/>
        <v>0</v>
      </c>
      <c r="AE43">
        <f t="shared" si="2"/>
        <v>4.68</v>
      </c>
      <c r="AF43">
        <f t="shared" si="2"/>
        <v>0</v>
      </c>
      <c r="AG43">
        <f t="shared" si="2"/>
        <v>0.07</v>
      </c>
      <c r="AH43">
        <f t="shared" si="2"/>
        <v>0.707</v>
      </c>
      <c r="AI43">
        <f t="shared" si="2"/>
        <v>0.7</v>
      </c>
      <c r="AJ43">
        <f t="shared" si="2"/>
        <v>184</v>
      </c>
      <c r="AK43">
        <f t="shared" si="2"/>
        <v>0.7</v>
      </c>
      <c r="AL43">
        <f t="shared" si="2"/>
        <v>0.0035</v>
      </c>
      <c r="AM43">
        <f t="shared" si="2"/>
        <v>0.023</v>
      </c>
      <c r="AN43">
        <f t="shared" si="2"/>
        <v>0.005</v>
      </c>
      <c r="AO43">
        <f t="shared" si="2"/>
        <v>0.005</v>
      </c>
    </row>
    <row r="44" spans="1:41" ht="12.75">
      <c r="A44" t="s">
        <v>108</v>
      </c>
      <c r="D44">
        <f>MIN(D$2:D$40)</f>
        <v>21.8</v>
      </c>
      <c r="E44">
        <f aca="true" t="shared" si="3" ref="E44:AO44">MIN(E$2:E$40)</f>
        <v>7.31</v>
      </c>
      <c r="F44">
        <f t="shared" si="3"/>
        <v>233</v>
      </c>
      <c r="G44">
        <f t="shared" si="3"/>
        <v>6.8</v>
      </c>
      <c r="H44">
        <f t="shared" si="3"/>
        <v>0.1</v>
      </c>
      <c r="I44">
        <f t="shared" si="3"/>
        <v>96.8</v>
      </c>
      <c r="J44">
        <f t="shared" si="3"/>
        <v>0</v>
      </c>
      <c r="K44">
        <f t="shared" si="3"/>
        <v>0.02</v>
      </c>
      <c r="L44">
        <f t="shared" si="3"/>
        <v>6.03</v>
      </c>
      <c r="M44">
        <f t="shared" si="3"/>
        <v>0.139</v>
      </c>
      <c r="N44">
        <f t="shared" si="3"/>
        <v>0</v>
      </c>
      <c r="O44">
        <f t="shared" si="3"/>
        <v>0</v>
      </c>
      <c r="P44">
        <f t="shared" si="3"/>
        <v>1.05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1</v>
      </c>
      <c r="U44">
        <f t="shared" si="3"/>
        <v>0.3</v>
      </c>
      <c r="V44">
        <f t="shared" si="3"/>
        <v>0.38</v>
      </c>
      <c r="W44">
        <f t="shared" si="3"/>
        <v>0</v>
      </c>
      <c r="X44">
        <f t="shared" si="3"/>
        <v>36.1</v>
      </c>
      <c r="Y44">
        <f t="shared" si="3"/>
        <v>0.001</v>
      </c>
      <c r="Z44">
        <f t="shared" si="3"/>
        <v>0</v>
      </c>
      <c r="AA44">
        <f t="shared" si="3"/>
        <v>4.09</v>
      </c>
      <c r="AB44">
        <f t="shared" si="3"/>
        <v>0</v>
      </c>
      <c r="AC44">
        <f t="shared" si="3"/>
        <v>0.33</v>
      </c>
      <c r="AD44">
        <f t="shared" si="3"/>
        <v>0</v>
      </c>
      <c r="AE44">
        <f t="shared" si="3"/>
        <v>3.7</v>
      </c>
      <c r="AF44">
        <f t="shared" si="3"/>
        <v>0</v>
      </c>
      <c r="AG44">
        <f t="shared" si="3"/>
        <v>0.017</v>
      </c>
      <c r="AH44">
        <f t="shared" si="3"/>
        <v>0.04</v>
      </c>
      <c r="AI44">
        <f t="shared" si="3"/>
        <v>0.7</v>
      </c>
      <c r="AJ44">
        <f t="shared" si="3"/>
        <v>82</v>
      </c>
      <c r="AK44">
        <f t="shared" si="3"/>
        <v>0.7</v>
      </c>
      <c r="AL44">
        <f t="shared" si="3"/>
        <v>0.0001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0.1814814814814838</v>
      </c>
      <c r="E45">
        <f aca="true" t="shared" si="4" ref="E45:AO45">E43-E41</f>
        <v>0.18629629629629552</v>
      </c>
      <c r="F45">
        <f t="shared" si="4"/>
        <v>11.740740740740733</v>
      </c>
      <c r="G45">
        <f t="shared" si="4"/>
        <v>93.94037037037037</v>
      </c>
      <c r="H45">
        <f t="shared" si="4"/>
        <v>3.12</v>
      </c>
      <c r="I45">
        <f t="shared" si="4"/>
        <v>9.537037037037038</v>
      </c>
      <c r="J45" t="e">
        <f t="shared" si="4"/>
        <v>#DIV/0!</v>
      </c>
      <c r="K45">
        <f t="shared" si="4"/>
        <v>0.025799999999999997</v>
      </c>
      <c r="L45">
        <f t="shared" si="4"/>
        <v>2.243333333333333</v>
      </c>
      <c r="M45">
        <f t="shared" si="4"/>
        <v>0.07596153846153839</v>
      </c>
      <c r="N45" t="e">
        <f t="shared" si="4"/>
        <v>#DIV/0!</v>
      </c>
      <c r="O45" t="e">
        <f t="shared" si="4"/>
        <v>#DIV/0!</v>
      </c>
      <c r="P45">
        <f t="shared" si="4"/>
        <v>0.08555555555555583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0.7307692307692308</v>
      </c>
      <c r="U45">
        <f t="shared" si="4"/>
        <v>18.13636363636364</v>
      </c>
      <c r="V45">
        <f t="shared" si="4"/>
        <v>3.6318518518518514</v>
      </c>
      <c r="W45" t="e">
        <f t="shared" si="4"/>
        <v>#DIV/0!</v>
      </c>
      <c r="X45">
        <f t="shared" si="4"/>
        <v>12.207407407407402</v>
      </c>
      <c r="Y45">
        <f t="shared" si="4"/>
        <v>0.0015</v>
      </c>
      <c r="Z45" t="e">
        <f t="shared" si="4"/>
        <v>#DIV/0!</v>
      </c>
      <c r="AA45">
        <f t="shared" si="4"/>
        <v>0.5622222222222231</v>
      </c>
      <c r="AB45" t="e">
        <f t="shared" si="4"/>
        <v>#DIV/0!</v>
      </c>
      <c r="AC45">
        <f t="shared" si="4"/>
        <v>0.13011111111111096</v>
      </c>
      <c r="AD45" t="e">
        <f t="shared" si="4"/>
        <v>#DIV/0!</v>
      </c>
      <c r="AE45">
        <f t="shared" si="4"/>
        <v>0.5962962962962957</v>
      </c>
      <c r="AF45" t="e">
        <f t="shared" si="4"/>
        <v>#DIV/0!</v>
      </c>
      <c r="AG45">
        <f t="shared" si="4"/>
        <v>0.03495999999999999</v>
      </c>
      <c r="AH45">
        <f t="shared" si="4"/>
        <v>0.5315555555555556</v>
      </c>
      <c r="AI45">
        <f t="shared" si="4"/>
        <v>0</v>
      </c>
      <c r="AJ45">
        <f t="shared" si="4"/>
        <v>41.14814814814815</v>
      </c>
      <c r="AK45">
        <f t="shared" si="4"/>
        <v>0</v>
      </c>
      <c r="AL45">
        <f t="shared" si="4"/>
        <v>0.001613043478260869</v>
      </c>
      <c r="AM45">
        <f t="shared" si="4"/>
        <v>0.007333333333333334</v>
      </c>
      <c r="AN45">
        <f t="shared" si="4"/>
        <v>0</v>
      </c>
      <c r="AO45">
        <f t="shared" si="4"/>
        <v>0</v>
      </c>
    </row>
    <row r="46" spans="1:41" ht="12.75">
      <c r="A46" t="s">
        <v>111</v>
      </c>
      <c r="D46">
        <f>D41-D44</f>
        <v>0.11851851851851691</v>
      </c>
      <c r="E46">
        <f aca="true" t="shared" si="5" ref="E46:AO46">E41-E44</f>
        <v>0.21370370370370484</v>
      </c>
      <c r="F46">
        <f t="shared" si="5"/>
        <v>5.259259259259267</v>
      </c>
      <c r="G46">
        <f t="shared" si="5"/>
        <v>4.25962962962963</v>
      </c>
      <c r="H46">
        <f t="shared" si="5"/>
        <v>0.58</v>
      </c>
      <c r="I46">
        <f t="shared" si="5"/>
        <v>9.662962962962965</v>
      </c>
      <c r="J46" t="e">
        <f t="shared" si="5"/>
        <v>#DIV/0!</v>
      </c>
      <c r="K46">
        <f t="shared" si="5"/>
        <v>0.0132</v>
      </c>
      <c r="L46">
        <f t="shared" si="5"/>
        <v>1.666666666666666</v>
      </c>
      <c r="M46">
        <f t="shared" si="5"/>
        <v>0.0910384615384616</v>
      </c>
      <c r="N46" t="e">
        <f t="shared" si="5"/>
        <v>#DIV/0!</v>
      </c>
      <c r="O46" t="e">
        <f t="shared" si="5"/>
        <v>#DIV/0!</v>
      </c>
      <c r="P46">
        <f t="shared" si="5"/>
        <v>0.10444444444444412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1.069230769230769</v>
      </c>
      <c r="U46">
        <f t="shared" si="5"/>
        <v>3.1636363636363627</v>
      </c>
      <c r="V46">
        <f t="shared" si="5"/>
        <v>1.2481481481481485</v>
      </c>
      <c r="W46" t="e">
        <f t="shared" si="5"/>
        <v>#DIV/0!</v>
      </c>
      <c r="X46">
        <f t="shared" si="5"/>
        <v>2.6925925925925966</v>
      </c>
      <c r="Y46">
        <f t="shared" si="5"/>
        <v>0.0015</v>
      </c>
      <c r="Z46" t="e">
        <f t="shared" si="5"/>
        <v>#DIV/0!</v>
      </c>
      <c r="AA46">
        <f t="shared" si="5"/>
        <v>0.3477777777777771</v>
      </c>
      <c r="AB46" t="e">
        <f t="shared" si="5"/>
        <v>#DIV/0!</v>
      </c>
      <c r="AC46">
        <f t="shared" si="5"/>
        <v>0.16688888888888903</v>
      </c>
      <c r="AD46" t="e">
        <f t="shared" si="5"/>
        <v>#DIV/0!</v>
      </c>
      <c r="AE46">
        <f t="shared" si="5"/>
        <v>0.3837037037037039</v>
      </c>
      <c r="AF46" t="e">
        <f t="shared" si="5"/>
        <v>#DIV/0!</v>
      </c>
      <c r="AG46">
        <f t="shared" si="5"/>
        <v>0.018040000000000014</v>
      </c>
      <c r="AH46">
        <f t="shared" si="5"/>
        <v>0.13544444444444445</v>
      </c>
      <c r="AI46">
        <f t="shared" si="5"/>
        <v>0</v>
      </c>
      <c r="AJ46">
        <f t="shared" si="5"/>
        <v>60.85185185185185</v>
      </c>
      <c r="AK46">
        <f t="shared" si="5"/>
        <v>0</v>
      </c>
      <c r="AL46">
        <f t="shared" si="5"/>
        <v>0.001786956521739131</v>
      </c>
      <c r="AM46">
        <f t="shared" si="5"/>
        <v>0.010666666666666665</v>
      </c>
      <c r="AN46">
        <f t="shared" si="5"/>
        <v>0</v>
      </c>
      <c r="AO46">
        <f t="shared" si="5"/>
        <v>0</v>
      </c>
    </row>
    <row r="47" spans="1:41" ht="12.75">
      <c r="A47" t="s">
        <v>112</v>
      </c>
      <c r="D47">
        <f>STDEV(D2:D40)</f>
        <v>0.10391208205844392</v>
      </c>
      <c r="E47">
        <f aca="true" t="shared" si="6" ref="E47:AO47">STDEV(E2:E40)</f>
        <v>0.12465793652868777</v>
      </c>
      <c r="F47">
        <f t="shared" si="6"/>
        <v>4.579155049641834</v>
      </c>
      <c r="G47">
        <f t="shared" si="6"/>
        <v>18.777858991884255</v>
      </c>
      <c r="H47">
        <f t="shared" si="6"/>
        <v>1.0407414939084811</v>
      </c>
      <c r="I47">
        <f t="shared" si="6"/>
        <v>5.175916726543731</v>
      </c>
      <c r="J47" t="e">
        <f t="shared" si="6"/>
        <v>#DIV/0!</v>
      </c>
      <c r="K47">
        <f t="shared" si="6"/>
        <v>0.012085659183293932</v>
      </c>
      <c r="L47">
        <f t="shared" si="6"/>
        <v>0.9461582238798024</v>
      </c>
      <c r="M47">
        <f t="shared" si="6"/>
        <v>0.039074780377353825</v>
      </c>
      <c r="N47" t="e">
        <f t="shared" si="6"/>
        <v>#DIV/0!</v>
      </c>
      <c r="O47" t="e">
        <f t="shared" si="6"/>
        <v>#DIV/0!</v>
      </c>
      <c r="P47">
        <f t="shared" si="6"/>
        <v>0.04782446536219421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0.5250152622934188</v>
      </c>
      <c r="U47">
        <f t="shared" si="6"/>
        <v>6.217599653768766</v>
      </c>
      <c r="V47">
        <f t="shared" si="6"/>
        <v>1.4547588672434204</v>
      </c>
      <c r="W47" t="e">
        <f t="shared" si="6"/>
        <v>#DIV/0!</v>
      </c>
      <c r="X47">
        <f t="shared" si="6"/>
        <v>2.9592002461586917</v>
      </c>
      <c r="Y47">
        <f t="shared" si="6"/>
        <v>0.0010801234497346433</v>
      </c>
      <c r="Z47" t="e">
        <f t="shared" si="6"/>
        <v>#DIV/0!</v>
      </c>
      <c r="AA47">
        <f t="shared" si="6"/>
        <v>0.2027945783931438</v>
      </c>
      <c r="AB47" t="e">
        <f t="shared" si="6"/>
        <v>#DIV/0!</v>
      </c>
      <c r="AC47">
        <f t="shared" si="6"/>
        <v>0.07513082606787228</v>
      </c>
      <c r="AD47" t="e">
        <f t="shared" si="6"/>
        <v>#DIV/0!</v>
      </c>
      <c r="AE47">
        <f t="shared" si="6"/>
        <v>0.27342764685136023</v>
      </c>
      <c r="AF47" t="e">
        <f t="shared" si="6"/>
        <v>#DIV/0!</v>
      </c>
      <c r="AG47">
        <f t="shared" si="6"/>
        <v>0.011956448748130266</v>
      </c>
      <c r="AH47">
        <f t="shared" si="6"/>
        <v>0.14776106839534334</v>
      </c>
      <c r="AI47">
        <f t="shared" si="6"/>
        <v>0</v>
      </c>
      <c r="AJ47">
        <f t="shared" si="6"/>
        <v>21.457836480846495</v>
      </c>
      <c r="AK47">
        <f t="shared" si="6"/>
        <v>0</v>
      </c>
      <c r="AL47">
        <f t="shared" si="6"/>
        <v>0.0014551801974719905</v>
      </c>
      <c r="AM47">
        <f t="shared" si="6"/>
        <v>0.008238122763510304</v>
      </c>
      <c r="AN47">
        <f t="shared" si="6"/>
        <v>0</v>
      </c>
      <c r="AO47">
        <f t="shared" si="6"/>
        <v>0</v>
      </c>
    </row>
    <row r="48" spans="1:41" ht="12.75">
      <c r="A48" t="s">
        <v>113</v>
      </c>
      <c r="D48">
        <f>VAR(D2:D11)</f>
        <v>0.012111111111111104</v>
      </c>
      <c r="E48">
        <f aca="true" t="shared" si="7" ref="E48:AO48">VAR(E2:E11)</f>
        <v>0.006217777777777766</v>
      </c>
      <c r="F48">
        <f t="shared" si="7"/>
        <v>0.6666666666666666</v>
      </c>
      <c r="G48">
        <f t="shared" si="7"/>
        <v>954.3002011111109</v>
      </c>
      <c r="H48">
        <f t="shared" si="7"/>
        <v>0.47344444444444433</v>
      </c>
      <c r="I48">
        <f t="shared" si="7"/>
        <v>21.122777777777326</v>
      </c>
      <c r="J48" t="e">
        <f t="shared" si="7"/>
        <v>#DIV/0!</v>
      </c>
      <c r="K48">
        <f t="shared" si="7"/>
        <v>5.1377777777777675E-05</v>
      </c>
      <c r="L48">
        <f t="shared" si="7"/>
        <v>0.3678233333333323</v>
      </c>
      <c r="M48">
        <f t="shared" si="7"/>
        <v>0.0013613888888888827</v>
      </c>
      <c r="N48" t="e">
        <f t="shared" si="7"/>
        <v>#DIV/0!</v>
      </c>
      <c r="O48" t="e">
        <f t="shared" si="7"/>
        <v>#DIV/0!</v>
      </c>
      <c r="P48">
        <f t="shared" si="7"/>
        <v>0.0016988888888895086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0.36277777777777864</v>
      </c>
      <c r="U48">
        <f t="shared" si="7"/>
        <v>42.3817777777778</v>
      </c>
      <c r="V48">
        <f t="shared" si="7"/>
        <v>4.202862222222226</v>
      </c>
      <c r="W48" t="e">
        <f t="shared" si="7"/>
        <v>#DIV/0!</v>
      </c>
      <c r="X48">
        <f t="shared" si="7"/>
        <v>16.91833333333327</v>
      </c>
      <c r="Y48">
        <f t="shared" si="7"/>
        <v>1.1666666666666666E-06</v>
      </c>
      <c r="Z48" t="e">
        <f t="shared" si="7"/>
        <v>#DIV/0!</v>
      </c>
      <c r="AA48">
        <f t="shared" si="7"/>
        <v>0.05453888888889777</v>
      </c>
      <c r="AB48" t="e">
        <f t="shared" si="7"/>
        <v>#DIV/0!</v>
      </c>
      <c r="AC48">
        <f t="shared" si="7"/>
        <v>0.0028618777777777993</v>
      </c>
      <c r="AD48" t="e">
        <f t="shared" si="7"/>
        <v>#DIV/0!</v>
      </c>
      <c r="AE48">
        <f t="shared" si="7"/>
        <v>0.08339555555555951</v>
      </c>
      <c r="AF48" t="e">
        <f t="shared" si="7"/>
        <v>#DIV/0!</v>
      </c>
      <c r="AG48">
        <f t="shared" si="7"/>
        <v>0.0002468444444444443</v>
      </c>
      <c r="AH48">
        <f t="shared" si="7"/>
        <v>0.005915333333333334</v>
      </c>
      <c r="AI48">
        <f t="shared" si="7"/>
        <v>0</v>
      </c>
      <c r="AJ48">
        <f t="shared" si="7"/>
        <v>793.7888888888896</v>
      </c>
      <c r="AK48">
        <f t="shared" si="7"/>
        <v>0</v>
      </c>
      <c r="AL48">
        <f t="shared" si="7"/>
        <v>1.7416666666666666E-06</v>
      </c>
      <c r="AM48">
        <f t="shared" si="7"/>
        <v>6.786666666666664E-05</v>
      </c>
      <c r="AN48">
        <f t="shared" si="7"/>
        <v>0</v>
      </c>
      <c r="AO48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2" width="8.57421875" style="0" bestFit="1" customWidth="1"/>
    <col min="23" max="23" width="7.8515625" style="0" bestFit="1" customWidth="1"/>
    <col min="24" max="24" width="9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51</v>
      </c>
      <c r="B2" s="2">
        <v>36867</v>
      </c>
      <c r="C2" s="2">
        <v>915</v>
      </c>
      <c r="D2" s="2">
        <v>21</v>
      </c>
      <c r="E2" s="2">
        <v>6.86</v>
      </c>
      <c r="F2" s="2">
        <v>452</v>
      </c>
      <c r="G2" s="2">
        <v>4.26</v>
      </c>
      <c r="H2" s="2">
        <v>0.5</v>
      </c>
      <c r="I2" s="2">
        <v>226</v>
      </c>
      <c r="J2" s="2"/>
      <c r="K2" s="2">
        <v>0.02</v>
      </c>
      <c r="L2" s="2">
        <v>5.4</v>
      </c>
      <c r="M2" s="2">
        <v>0.02</v>
      </c>
      <c r="N2" s="2"/>
      <c r="O2" s="2"/>
      <c r="P2" s="2">
        <v>0.34</v>
      </c>
      <c r="Q2" s="2"/>
      <c r="R2" s="2"/>
      <c r="S2" s="2"/>
      <c r="T2" s="2">
        <v>1.8</v>
      </c>
      <c r="U2" s="2">
        <v>10.5</v>
      </c>
      <c r="V2" s="2">
        <v>4.44</v>
      </c>
      <c r="W2" s="2"/>
      <c r="X2" s="2">
        <v>89.5</v>
      </c>
      <c r="Y2" s="2">
        <v>0.001</v>
      </c>
      <c r="Z2" s="2"/>
      <c r="AA2" s="2">
        <v>1.49</v>
      </c>
      <c r="AB2" s="2"/>
      <c r="AC2" s="2">
        <v>0.16</v>
      </c>
      <c r="AD2" s="2"/>
      <c r="AE2" s="2">
        <v>2.64</v>
      </c>
      <c r="AF2" s="2"/>
      <c r="AG2" s="2">
        <v>0.033</v>
      </c>
      <c r="AH2" s="2">
        <v>0.04</v>
      </c>
      <c r="AI2" s="2">
        <v>0.7</v>
      </c>
      <c r="AJ2" s="2">
        <v>254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51</v>
      </c>
      <c r="B3" s="2">
        <v>36956</v>
      </c>
      <c r="C3" s="2">
        <v>1425</v>
      </c>
      <c r="D3" s="2">
        <v>21.7</v>
      </c>
      <c r="E3" s="2">
        <v>7.03</v>
      </c>
      <c r="F3" s="2">
        <v>449</v>
      </c>
      <c r="G3" s="2">
        <v>5.11</v>
      </c>
      <c r="H3" s="2">
        <v>0.4</v>
      </c>
      <c r="I3" s="2">
        <v>234</v>
      </c>
      <c r="J3" s="2"/>
      <c r="K3" s="2">
        <v>0.02</v>
      </c>
      <c r="L3" s="2">
        <v>5.8</v>
      </c>
      <c r="M3" s="2">
        <v>0.051</v>
      </c>
      <c r="N3" s="2"/>
      <c r="O3" s="2"/>
      <c r="P3" s="2">
        <v>0.33</v>
      </c>
      <c r="Q3" s="2"/>
      <c r="R3" s="2"/>
      <c r="S3" s="2"/>
      <c r="T3" s="2">
        <v>0.8</v>
      </c>
      <c r="U3" s="2">
        <v>57.8</v>
      </c>
      <c r="V3" s="2">
        <v>11.76</v>
      </c>
      <c r="W3" s="2"/>
      <c r="X3" s="2">
        <v>94.5</v>
      </c>
      <c r="Y3" s="2">
        <v>0.003</v>
      </c>
      <c r="Z3" s="2"/>
      <c r="AA3" s="2">
        <v>1.53</v>
      </c>
      <c r="AB3" s="2"/>
      <c r="AC3" s="2">
        <v>0.16</v>
      </c>
      <c r="AD3" s="2"/>
      <c r="AE3" s="2">
        <v>2.8</v>
      </c>
      <c r="AF3" s="2"/>
      <c r="AG3" s="2">
        <v>0.038</v>
      </c>
      <c r="AH3" s="2">
        <v>0.04</v>
      </c>
      <c r="AI3" s="2">
        <v>0.7</v>
      </c>
      <c r="AJ3" s="2">
        <v>262</v>
      </c>
      <c r="AK3" s="2">
        <v>0.7</v>
      </c>
      <c r="AL3" s="2"/>
      <c r="AM3" s="2"/>
      <c r="AN3" s="2"/>
      <c r="AO3" s="2"/>
      <c r="AP3" s="2"/>
    </row>
    <row r="4" spans="1:42" ht="12.75">
      <c r="A4" s="2" t="s">
        <v>51</v>
      </c>
      <c r="B4" s="2">
        <v>37047</v>
      </c>
      <c r="C4" s="2">
        <v>905</v>
      </c>
      <c r="D4" s="2">
        <v>21.8</v>
      </c>
      <c r="E4" s="2">
        <v>6.89</v>
      </c>
      <c r="F4" s="2">
        <v>455</v>
      </c>
      <c r="G4" s="2">
        <v>5.26</v>
      </c>
      <c r="H4" s="2">
        <v>0.2</v>
      </c>
      <c r="I4" s="2">
        <v>234</v>
      </c>
      <c r="J4" s="2"/>
      <c r="K4" s="2">
        <v>0.02</v>
      </c>
      <c r="L4" s="2">
        <v>4.9</v>
      </c>
      <c r="M4" s="2">
        <v>0.056</v>
      </c>
      <c r="N4" s="2"/>
      <c r="O4" s="2"/>
      <c r="P4" s="2">
        <v>0.38</v>
      </c>
      <c r="Q4" s="2"/>
      <c r="R4" s="2"/>
      <c r="S4" s="2"/>
      <c r="T4" s="2">
        <v>2.5</v>
      </c>
      <c r="U4" s="2">
        <v>3.9</v>
      </c>
      <c r="V4" s="2">
        <v>1.54</v>
      </c>
      <c r="W4" s="2"/>
      <c r="X4" s="2">
        <v>96.9</v>
      </c>
      <c r="Y4" s="2">
        <v>0.003</v>
      </c>
      <c r="Z4" s="2"/>
      <c r="AA4" s="2">
        <v>1.57</v>
      </c>
      <c r="AB4" s="2"/>
      <c r="AC4" s="2">
        <v>0.16</v>
      </c>
      <c r="AD4" s="2"/>
      <c r="AE4" s="2">
        <v>2.98</v>
      </c>
      <c r="AF4" s="2"/>
      <c r="AG4" s="2">
        <v>0.038</v>
      </c>
      <c r="AH4" s="2">
        <v>0.04</v>
      </c>
      <c r="AI4" s="2">
        <v>0.7</v>
      </c>
      <c r="AJ4" s="2">
        <v>268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51</v>
      </c>
      <c r="B5" s="2">
        <v>37139</v>
      </c>
      <c r="C5" s="2">
        <v>1340</v>
      </c>
      <c r="D5" s="2">
        <v>22.1</v>
      </c>
      <c r="E5" s="2">
        <v>6.92</v>
      </c>
      <c r="F5" s="2">
        <v>467</v>
      </c>
      <c r="G5" s="2">
        <v>5.08</v>
      </c>
      <c r="H5" s="2">
        <v>0.2</v>
      </c>
      <c r="I5" s="2">
        <v>237</v>
      </c>
      <c r="J5" s="2"/>
      <c r="K5" s="2">
        <v>0.02</v>
      </c>
      <c r="L5" s="2">
        <v>4.8</v>
      </c>
      <c r="M5" s="2">
        <v>0.054</v>
      </c>
      <c r="N5" s="2"/>
      <c r="O5" s="2"/>
      <c r="P5" s="2">
        <v>0.42</v>
      </c>
      <c r="Q5" s="2"/>
      <c r="R5" s="2"/>
      <c r="S5" s="2"/>
      <c r="T5" s="2">
        <v>0.8</v>
      </c>
      <c r="U5" s="2">
        <v>1</v>
      </c>
      <c r="V5" s="2">
        <v>1</v>
      </c>
      <c r="W5" s="2"/>
      <c r="X5" s="2">
        <v>93.6</v>
      </c>
      <c r="Y5" s="2">
        <v>0.002</v>
      </c>
      <c r="Z5" s="2"/>
      <c r="AA5" s="2">
        <v>1.63</v>
      </c>
      <c r="AB5" s="2"/>
      <c r="AC5" s="2">
        <v>0.052</v>
      </c>
      <c r="AD5" s="2"/>
      <c r="AE5" s="2">
        <v>4.18</v>
      </c>
      <c r="AF5" s="2"/>
      <c r="AG5" s="2">
        <v>0.027</v>
      </c>
      <c r="AH5" s="2">
        <v>0.11</v>
      </c>
      <c r="AI5" s="2">
        <v>0.7</v>
      </c>
      <c r="AJ5" s="2">
        <v>282</v>
      </c>
      <c r="AK5" s="2">
        <v>0.7</v>
      </c>
      <c r="AL5" s="2"/>
      <c r="AM5" s="2"/>
      <c r="AN5" s="2"/>
      <c r="AO5" s="2"/>
      <c r="AP5" s="2"/>
    </row>
    <row r="6" spans="1:42" ht="12.75">
      <c r="A6" s="2" t="s">
        <v>51</v>
      </c>
      <c r="B6" s="2">
        <v>37229</v>
      </c>
      <c r="C6" s="2">
        <v>1210</v>
      </c>
      <c r="D6" s="2">
        <v>21.9</v>
      </c>
      <c r="E6" s="2">
        <v>6.85</v>
      </c>
      <c r="F6" s="2">
        <v>455</v>
      </c>
      <c r="G6" s="2">
        <v>5.15</v>
      </c>
      <c r="H6" s="2">
        <v>0.3</v>
      </c>
      <c r="I6" s="2">
        <v>236</v>
      </c>
      <c r="J6" s="2"/>
      <c r="K6" s="2">
        <v>0.02</v>
      </c>
      <c r="L6" s="2">
        <v>4.34</v>
      </c>
      <c r="M6" s="2">
        <v>0.043</v>
      </c>
      <c r="N6" s="2"/>
      <c r="O6" s="2"/>
      <c r="P6" s="2">
        <v>0.36</v>
      </c>
      <c r="Q6" s="2"/>
      <c r="R6" s="2"/>
      <c r="S6" s="2"/>
      <c r="T6" s="2">
        <v>2</v>
      </c>
      <c r="U6" s="2">
        <v>8.5</v>
      </c>
      <c r="V6" s="2">
        <v>7.38</v>
      </c>
      <c r="W6" s="2"/>
      <c r="X6" s="2">
        <v>93.5</v>
      </c>
      <c r="Y6" s="2">
        <v>0.004</v>
      </c>
      <c r="Z6" s="2"/>
      <c r="AA6" s="2">
        <v>1.5</v>
      </c>
      <c r="AB6" s="2"/>
      <c r="AC6" s="2">
        <v>0.16</v>
      </c>
      <c r="AD6" s="2"/>
      <c r="AE6" s="2">
        <v>2.97</v>
      </c>
      <c r="AF6" s="2"/>
      <c r="AG6" s="2">
        <v>0.041</v>
      </c>
      <c r="AH6" s="2">
        <v>0.05</v>
      </c>
      <c r="AI6" s="2">
        <v>0.7</v>
      </c>
      <c r="AJ6" s="2">
        <v>186</v>
      </c>
      <c r="AK6" s="2">
        <v>0.7</v>
      </c>
      <c r="AL6" s="2">
        <v>0.002</v>
      </c>
      <c r="AM6" s="2">
        <v>0.005</v>
      </c>
      <c r="AN6" s="2"/>
      <c r="AO6" s="2"/>
      <c r="AP6" s="2"/>
    </row>
    <row r="7" spans="1:42" ht="12.75">
      <c r="A7" s="2" t="s">
        <v>51</v>
      </c>
      <c r="B7" s="2">
        <v>37327</v>
      </c>
      <c r="C7" s="2">
        <v>1305</v>
      </c>
      <c r="D7" s="2">
        <v>21.9</v>
      </c>
      <c r="E7" s="2">
        <v>7.03</v>
      </c>
      <c r="F7" s="2">
        <v>463</v>
      </c>
      <c r="G7" s="2">
        <v>5.57</v>
      </c>
      <c r="H7" s="2">
        <v>0.1</v>
      </c>
      <c r="I7" s="2">
        <v>253</v>
      </c>
      <c r="J7" s="2"/>
      <c r="K7" s="2">
        <v>0.02</v>
      </c>
      <c r="L7" s="2">
        <v>4.45</v>
      </c>
      <c r="M7" s="2">
        <v>0.095</v>
      </c>
      <c r="N7" s="2"/>
      <c r="O7" s="2"/>
      <c r="P7" s="2">
        <v>0.319</v>
      </c>
      <c r="Q7" s="2"/>
      <c r="R7" s="2"/>
      <c r="S7" s="2"/>
      <c r="T7" s="2">
        <v>2</v>
      </c>
      <c r="U7" s="2">
        <v>0.3</v>
      </c>
      <c r="V7" s="2">
        <v>0.54</v>
      </c>
      <c r="W7" s="2"/>
      <c r="X7" s="2">
        <v>104</v>
      </c>
      <c r="Y7" s="2">
        <v>0.004</v>
      </c>
      <c r="Z7" s="2"/>
      <c r="AA7" s="2">
        <v>1.69</v>
      </c>
      <c r="AB7" s="2"/>
      <c r="AC7" s="2">
        <v>0.16</v>
      </c>
      <c r="AD7" s="2"/>
      <c r="AE7" s="2">
        <v>3.2</v>
      </c>
      <c r="AF7" s="2"/>
      <c r="AG7" s="2">
        <v>0.035</v>
      </c>
      <c r="AH7" s="2">
        <v>0.04</v>
      </c>
      <c r="AI7" s="2"/>
      <c r="AJ7" s="2">
        <v>266</v>
      </c>
      <c r="AK7" s="2"/>
      <c r="AL7" s="2">
        <v>0.0005</v>
      </c>
      <c r="AM7" s="2">
        <v>0.023</v>
      </c>
      <c r="AN7" s="2">
        <v>0.005</v>
      </c>
      <c r="AO7" s="2">
        <v>0.005</v>
      </c>
      <c r="AP7" s="2"/>
    </row>
    <row r="8" spans="1:42" ht="12.75">
      <c r="A8" s="2" t="s">
        <v>51</v>
      </c>
      <c r="B8" s="2">
        <v>37411</v>
      </c>
      <c r="C8" s="2">
        <v>1335</v>
      </c>
      <c r="D8" s="2">
        <v>22</v>
      </c>
      <c r="E8" s="2">
        <v>7.01</v>
      </c>
      <c r="F8" s="2">
        <v>443</v>
      </c>
      <c r="G8" s="2">
        <v>5.83</v>
      </c>
      <c r="H8" s="2">
        <v>0.2</v>
      </c>
      <c r="I8" s="2">
        <v>226</v>
      </c>
      <c r="J8" s="2"/>
      <c r="K8" s="2">
        <v>0.02</v>
      </c>
      <c r="L8" s="2">
        <v>4.84</v>
      </c>
      <c r="M8" s="2">
        <v>0.062</v>
      </c>
      <c r="N8" s="2"/>
      <c r="O8" s="2"/>
      <c r="P8" s="2">
        <v>0.406</v>
      </c>
      <c r="Q8" s="2"/>
      <c r="R8" s="2"/>
      <c r="S8" s="2"/>
      <c r="T8" s="2">
        <v>2.1</v>
      </c>
      <c r="U8" s="2">
        <v>0.3</v>
      </c>
      <c r="V8" s="2">
        <v>0.44</v>
      </c>
      <c r="W8" s="2"/>
      <c r="X8" s="2">
        <v>98.6</v>
      </c>
      <c r="Y8" s="2">
        <v>0.001</v>
      </c>
      <c r="Z8" s="2"/>
      <c r="AA8" s="2">
        <v>1.63</v>
      </c>
      <c r="AB8" s="2"/>
      <c r="AC8" s="2">
        <v>0.16</v>
      </c>
      <c r="AD8" s="2"/>
      <c r="AE8" s="2">
        <v>2.82</v>
      </c>
      <c r="AF8" s="2"/>
      <c r="AG8" s="2">
        <v>0.041</v>
      </c>
      <c r="AH8" s="2">
        <v>0.094</v>
      </c>
      <c r="AI8" s="2"/>
      <c r="AJ8" s="2">
        <v>268</v>
      </c>
      <c r="AK8" s="2"/>
      <c r="AL8" s="2">
        <v>0.0001</v>
      </c>
      <c r="AM8" s="2">
        <v>0.023</v>
      </c>
      <c r="AN8" s="2">
        <v>0.006</v>
      </c>
      <c r="AO8" s="2">
        <v>0.006</v>
      </c>
      <c r="AP8" s="2"/>
    </row>
    <row r="9" spans="1:42" ht="12.75">
      <c r="A9" s="2" t="s">
        <v>51</v>
      </c>
      <c r="B9" s="2">
        <v>37593</v>
      </c>
      <c r="C9" s="2">
        <v>1355</v>
      </c>
      <c r="D9" s="2">
        <v>22</v>
      </c>
      <c r="E9" s="2">
        <v>6.97</v>
      </c>
      <c r="F9" s="2">
        <v>466</v>
      </c>
      <c r="G9" s="2">
        <v>5.6</v>
      </c>
      <c r="H9" s="2">
        <v>1.9</v>
      </c>
      <c r="I9" s="2">
        <v>232</v>
      </c>
      <c r="J9" s="2"/>
      <c r="K9" s="2">
        <v>0.037</v>
      </c>
      <c r="L9" s="2">
        <v>5.5</v>
      </c>
      <c r="M9" s="2">
        <v>0.07</v>
      </c>
      <c r="N9" s="2"/>
      <c r="O9" s="2"/>
      <c r="P9" s="2">
        <v>0.43</v>
      </c>
      <c r="Q9" s="2"/>
      <c r="R9" s="2"/>
      <c r="S9" s="2"/>
      <c r="T9" s="2">
        <v>1.5</v>
      </c>
      <c r="U9" s="2">
        <v>0.8</v>
      </c>
      <c r="V9" s="2">
        <v>2</v>
      </c>
      <c r="W9" s="2"/>
      <c r="X9" s="2">
        <v>92</v>
      </c>
      <c r="Y9" s="2">
        <v>0.01</v>
      </c>
      <c r="Z9" s="2"/>
      <c r="AA9" s="2">
        <v>1.55</v>
      </c>
      <c r="AB9" s="2"/>
      <c r="AC9" s="2">
        <v>0.048</v>
      </c>
      <c r="AD9" s="2"/>
      <c r="AE9" s="2">
        <v>3.04</v>
      </c>
      <c r="AF9" s="2"/>
      <c r="AG9" s="2">
        <v>0.04</v>
      </c>
      <c r="AH9" s="2">
        <v>0.1</v>
      </c>
      <c r="AI9" s="2"/>
      <c r="AJ9" s="2">
        <v>283</v>
      </c>
      <c r="AK9" s="2"/>
      <c r="AL9" s="2">
        <v>0.003</v>
      </c>
      <c r="AM9" s="2">
        <v>0.01</v>
      </c>
      <c r="AN9" s="2"/>
      <c r="AO9" s="2"/>
      <c r="AP9" s="2"/>
    </row>
    <row r="10" spans="1:42" ht="12.75">
      <c r="A10" s="2" t="s">
        <v>51</v>
      </c>
      <c r="B10" s="2">
        <v>37503</v>
      </c>
      <c r="C10" s="2">
        <v>1225</v>
      </c>
      <c r="D10" s="2">
        <v>22</v>
      </c>
      <c r="E10" s="2">
        <v>7.05</v>
      </c>
      <c r="F10" s="2">
        <v>476</v>
      </c>
      <c r="G10" s="2">
        <v>5.56</v>
      </c>
      <c r="H10" s="2">
        <v>0.5</v>
      </c>
      <c r="I10" s="2">
        <v>239</v>
      </c>
      <c r="J10" s="2"/>
      <c r="K10" s="2">
        <v>0.02</v>
      </c>
      <c r="L10" s="2">
        <v>5.24</v>
      </c>
      <c r="M10" s="2">
        <v>0.046</v>
      </c>
      <c r="N10" s="2"/>
      <c r="O10" s="2"/>
      <c r="P10" s="2">
        <v>0.425</v>
      </c>
      <c r="Q10" s="2"/>
      <c r="R10" s="2"/>
      <c r="S10" s="2"/>
      <c r="T10" s="2">
        <v>1.8</v>
      </c>
      <c r="U10" s="2">
        <v>0.3</v>
      </c>
      <c r="V10" s="2">
        <v>0.55</v>
      </c>
      <c r="W10" s="2"/>
      <c r="X10" s="2">
        <v>113</v>
      </c>
      <c r="Y10" s="2">
        <v>0.005</v>
      </c>
      <c r="Z10" s="2"/>
      <c r="AA10" s="2">
        <v>1.82</v>
      </c>
      <c r="AB10" s="2"/>
      <c r="AC10" s="2">
        <v>0.16</v>
      </c>
      <c r="AD10" s="2"/>
      <c r="AE10" s="2">
        <v>3.39</v>
      </c>
      <c r="AF10" s="2"/>
      <c r="AG10" s="2">
        <v>0.038</v>
      </c>
      <c r="AH10" s="2">
        <v>0.163</v>
      </c>
      <c r="AI10" s="2"/>
      <c r="AJ10" s="2">
        <v>282</v>
      </c>
      <c r="AK10" s="2"/>
      <c r="AL10" s="2">
        <v>0.0005</v>
      </c>
      <c r="AM10" s="2">
        <v>0.023</v>
      </c>
      <c r="AN10" s="2">
        <v>0.005</v>
      </c>
      <c r="AO10" s="2">
        <v>0.005</v>
      </c>
      <c r="AP10" s="2"/>
    </row>
    <row r="11" spans="1:42" ht="12.75">
      <c r="A11" s="2" t="s">
        <v>51</v>
      </c>
      <c r="B11" s="2">
        <v>37685</v>
      </c>
      <c r="C11" s="2">
        <v>1140</v>
      </c>
      <c r="D11" s="2">
        <v>22</v>
      </c>
      <c r="E11" s="2">
        <v>6.95</v>
      </c>
      <c r="F11" s="2">
        <v>468</v>
      </c>
      <c r="G11" s="2">
        <v>5.58</v>
      </c>
      <c r="H11" s="2">
        <v>0.4</v>
      </c>
      <c r="I11" s="2">
        <v>247</v>
      </c>
      <c r="J11" s="2"/>
      <c r="K11" s="2">
        <v>0.037</v>
      </c>
      <c r="L11" s="2">
        <v>6.09</v>
      </c>
      <c r="M11" s="2">
        <v>0.05</v>
      </c>
      <c r="N11" s="2"/>
      <c r="O11" s="2"/>
      <c r="P11" s="2">
        <v>0.571</v>
      </c>
      <c r="Q11" s="2"/>
      <c r="R11" s="2"/>
      <c r="S11" s="2"/>
      <c r="T11" s="2">
        <v>1.9</v>
      </c>
      <c r="U11" s="2">
        <v>1.5</v>
      </c>
      <c r="V11" s="2">
        <v>1.2</v>
      </c>
      <c r="W11" s="2"/>
      <c r="X11" s="2">
        <v>97.1</v>
      </c>
      <c r="Y11" s="2">
        <v>0.002</v>
      </c>
      <c r="Z11" s="2"/>
      <c r="AA11" s="2">
        <v>1.74</v>
      </c>
      <c r="AB11" s="2"/>
      <c r="AC11" s="2">
        <v>0.065</v>
      </c>
      <c r="AD11" s="2"/>
      <c r="AE11" s="2">
        <v>3.45</v>
      </c>
      <c r="AF11" s="2"/>
      <c r="AG11" s="2">
        <v>0.07</v>
      </c>
      <c r="AH11" s="2">
        <v>0.2</v>
      </c>
      <c r="AI11" s="2"/>
      <c r="AJ11" s="2">
        <v>157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51</v>
      </c>
      <c r="B12" s="2">
        <v>37775</v>
      </c>
      <c r="C12" s="2">
        <v>1340</v>
      </c>
      <c r="D12" s="2">
        <v>22.1</v>
      </c>
      <c r="E12" s="2">
        <v>7</v>
      </c>
      <c r="F12" s="2">
        <v>422</v>
      </c>
      <c r="G12" s="2">
        <v>5.26</v>
      </c>
      <c r="H12" s="2">
        <v>0.2</v>
      </c>
      <c r="I12" s="2">
        <v>224</v>
      </c>
      <c r="J12" s="2"/>
      <c r="K12" s="2">
        <v>0.04</v>
      </c>
      <c r="L12" s="2">
        <v>4.7</v>
      </c>
      <c r="M12" s="2">
        <v>0.11</v>
      </c>
      <c r="N12" s="2"/>
      <c r="O12" s="2"/>
      <c r="P12" s="2">
        <v>0.364</v>
      </c>
      <c r="Q12" s="2"/>
      <c r="R12" s="2"/>
      <c r="S12" s="2"/>
      <c r="T12" s="2"/>
      <c r="U12" s="2">
        <v>1.3</v>
      </c>
      <c r="V12" s="2">
        <v>3.4</v>
      </c>
      <c r="W12" s="2"/>
      <c r="X12" s="2">
        <v>88.4</v>
      </c>
      <c r="Y12" s="2"/>
      <c r="Z12" s="2"/>
      <c r="AA12" s="2">
        <v>1.79</v>
      </c>
      <c r="AB12" s="2"/>
      <c r="AC12" s="2">
        <v>0.048</v>
      </c>
      <c r="AD12" s="2"/>
      <c r="AE12" s="2">
        <v>2.67</v>
      </c>
      <c r="AF12" s="2"/>
      <c r="AG12" s="2">
        <v>0.06</v>
      </c>
      <c r="AH12" s="2">
        <v>0.2</v>
      </c>
      <c r="AI12" s="2"/>
      <c r="AJ12" s="2">
        <v>270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51</v>
      </c>
      <c r="B13" s="2">
        <v>38506</v>
      </c>
      <c r="C13" s="2">
        <v>1050</v>
      </c>
      <c r="D13" s="2">
        <v>22.2</v>
      </c>
      <c r="E13" s="2">
        <v>6.83</v>
      </c>
      <c r="F13" s="2">
        <v>418</v>
      </c>
      <c r="G13" s="2">
        <v>5.02</v>
      </c>
      <c r="H13" s="2"/>
      <c r="I13" s="2">
        <v>249</v>
      </c>
      <c r="J13" s="2"/>
      <c r="K13" s="2"/>
      <c r="L13" s="2">
        <v>5.51</v>
      </c>
      <c r="M13" s="2">
        <v>0.19</v>
      </c>
      <c r="N13" s="2"/>
      <c r="O13" s="2"/>
      <c r="P13" s="2">
        <v>0.615</v>
      </c>
      <c r="Q13" s="2"/>
      <c r="R13" s="2"/>
      <c r="S13" s="2"/>
      <c r="T13" s="2"/>
      <c r="U13" s="2"/>
      <c r="V13" s="2">
        <v>0.85</v>
      </c>
      <c r="W13" s="2"/>
      <c r="X13" s="2">
        <v>100</v>
      </c>
      <c r="Y13" s="2"/>
      <c r="Z13" s="2"/>
      <c r="AA13" s="2">
        <v>1.58</v>
      </c>
      <c r="AB13" s="2"/>
      <c r="AC13" s="2"/>
      <c r="AD13" s="2"/>
      <c r="AE13" s="2">
        <v>2.87</v>
      </c>
      <c r="AF13" s="2"/>
      <c r="AG13" s="2">
        <v>0.046</v>
      </c>
      <c r="AH13" s="2">
        <v>0.2</v>
      </c>
      <c r="AI13" s="2"/>
      <c r="AJ13" s="2">
        <v>249</v>
      </c>
      <c r="AK13" s="2"/>
      <c r="AL13" s="2">
        <v>0.0035</v>
      </c>
      <c r="AM13" s="2"/>
      <c r="AN13" s="2"/>
      <c r="AO13" s="2"/>
      <c r="AP13" s="2"/>
    </row>
    <row r="14" spans="1:42" ht="12.75">
      <c r="A14" s="2" t="s">
        <v>51</v>
      </c>
      <c r="B14" s="2">
        <v>37957</v>
      </c>
      <c r="C14" s="2">
        <v>1450</v>
      </c>
      <c r="D14" s="2">
        <v>22.1</v>
      </c>
      <c r="E14" s="2">
        <v>6.71</v>
      </c>
      <c r="F14" s="2">
        <v>428</v>
      </c>
      <c r="G14" s="2">
        <v>5.25</v>
      </c>
      <c r="H14" s="2"/>
      <c r="I14" s="2">
        <v>231</v>
      </c>
      <c r="J14" s="2"/>
      <c r="K14" s="2">
        <v>0.04</v>
      </c>
      <c r="L14" s="2">
        <v>4.5</v>
      </c>
      <c r="M14" s="2">
        <v>0.03</v>
      </c>
      <c r="N14" s="2"/>
      <c r="O14" s="2"/>
      <c r="P14" s="2">
        <v>0.482</v>
      </c>
      <c r="Q14" s="2"/>
      <c r="R14" s="2"/>
      <c r="S14" s="2"/>
      <c r="T14" s="2"/>
      <c r="U14" s="2"/>
      <c r="V14" s="2">
        <v>0.98</v>
      </c>
      <c r="W14" s="2"/>
      <c r="X14" s="2">
        <v>87.6</v>
      </c>
      <c r="Y14" s="2"/>
      <c r="Z14" s="2"/>
      <c r="AA14" s="2">
        <v>1.73</v>
      </c>
      <c r="AB14" s="2"/>
      <c r="AC14" s="2">
        <v>0.048</v>
      </c>
      <c r="AD14" s="2"/>
      <c r="AE14" s="2">
        <v>2.5</v>
      </c>
      <c r="AF14" s="2"/>
      <c r="AG14" s="2"/>
      <c r="AH14" s="2">
        <v>0.11</v>
      </c>
      <c r="AI14" s="2"/>
      <c r="AJ14" s="2">
        <v>253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51</v>
      </c>
      <c r="B15" s="2">
        <v>38232</v>
      </c>
      <c r="C15" s="2">
        <v>1210</v>
      </c>
      <c r="D15" s="2">
        <v>22.2</v>
      </c>
      <c r="E15" s="2">
        <v>6.91</v>
      </c>
      <c r="F15" s="2">
        <v>441</v>
      </c>
      <c r="G15" s="2">
        <v>5.95</v>
      </c>
      <c r="H15" s="2"/>
      <c r="I15" s="2">
        <v>244</v>
      </c>
      <c r="J15" s="2"/>
      <c r="K15" s="2">
        <v>0.04</v>
      </c>
      <c r="L15" s="2">
        <v>5.12</v>
      </c>
      <c r="M15" s="2">
        <v>0.06</v>
      </c>
      <c r="N15" s="2"/>
      <c r="O15" s="2"/>
      <c r="P15" s="2">
        <v>0.407</v>
      </c>
      <c r="Q15" s="2"/>
      <c r="R15" s="2"/>
      <c r="S15" s="2"/>
      <c r="T15" s="2"/>
      <c r="U15" s="2"/>
      <c r="V15" s="2">
        <v>1.97</v>
      </c>
      <c r="W15" s="2"/>
      <c r="X15" s="2">
        <v>86.8</v>
      </c>
      <c r="Y15" s="2"/>
      <c r="Z15" s="2"/>
      <c r="AA15" s="2">
        <v>1.52</v>
      </c>
      <c r="AB15" s="2"/>
      <c r="AC15" s="2">
        <v>0.048</v>
      </c>
      <c r="AD15" s="2"/>
      <c r="AE15" s="2">
        <v>2.78</v>
      </c>
      <c r="AF15" s="2"/>
      <c r="AG15" s="2">
        <v>0.048</v>
      </c>
      <c r="AH15" s="2">
        <v>0.37</v>
      </c>
      <c r="AI15" s="2"/>
      <c r="AJ15" s="2">
        <v>227</v>
      </c>
      <c r="AK15" s="2"/>
      <c r="AL15" s="2">
        <v>0.0003</v>
      </c>
      <c r="AM15" s="2"/>
      <c r="AN15" s="2"/>
      <c r="AO15" s="2"/>
      <c r="AP15" s="2"/>
    </row>
    <row r="16" spans="1:42" ht="12.75">
      <c r="A16" s="2" t="s">
        <v>51</v>
      </c>
      <c r="B16" s="2">
        <v>38597</v>
      </c>
      <c r="C16" s="2">
        <v>1330</v>
      </c>
      <c r="D16" s="2">
        <v>22.3</v>
      </c>
      <c r="E16" s="2">
        <v>4.9</v>
      </c>
      <c r="F16" s="2">
        <v>476</v>
      </c>
      <c r="G16" s="2">
        <v>4.62</v>
      </c>
      <c r="H16" s="2">
        <v>1.8</v>
      </c>
      <c r="I16" s="2">
        <v>247</v>
      </c>
      <c r="J16" s="2"/>
      <c r="K16" s="2"/>
      <c r="L16" s="2">
        <v>5.2</v>
      </c>
      <c r="M16" s="2"/>
      <c r="N16" s="2"/>
      <c r="O16" s="2"/>
      <c r="P16" s="2">
        <v>0.609</v>
      </c>
      <c r="Q16" s="2"/>
      <c r="R16" s="2"/>
      <c r="S16" s="2"/>
      <c r="T16" s="2"/>
      <c r="U16" s="2"/>
      <c r="V16" s="2">
        <v>0.85</v>
      </c>
      <c r="W16" s="2"/>
      <c r="X16" s="2">
        <v>103</v>
      </c>
      <c r="Y16" s="2"/>
      <c r="Z16" s="2"/>
      <c r="AA16" s="2">
        <v>1.88</v>
      </c>
      <c r="AB16" s="2"/>
      <c r="AC16" s="2">
        <v>0.076</v>
      </c>
      <c r="AD16" s="2"/>
      <c r="AE16" s="2">
        <v>3.12</v>
      </c>
      <c r="AF16" s="2"/>
      <c r="AG16" s="2"/>
      <c r="AH16" s="2">
        <v>0.11</v>
      </c>
      <c r="AI16" s="2"/>
      <c r="AJ16" s="2">
        <v>262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51</v>
      </c>
      <c r="B17" s="2">
        <v>38688</v>
      </c>
      <c r="C17" s="2">
        <v>1410</v>
      </c>
      <c r="D17" s="2">
        <v>22.2</v>
      </c>
      <c r="E17" s="2">
        <v>6.19</v>
      </c>
      <c r="F17" s="2">
        <v>490</v>
      </c>
      <c r="G17" s="2">
        <v>4.42</v>
      </c>
      <c r="H17" s="2"/>
      <c r="I17" s="2">
        <v>265</v>
      </c>
      <c r="J17" s="2"/>
      <c r="K17" s="2"/>
      <c r="L17" s="2">
        <v>4.57</v>
      </c>
      <c r="M17" s="2">
        <v>0.055</v>
      </c>
      <c r="N17" s="2"/>
      <c r="O17" s="2"/>
      <c r="P17" s="2">
        <v>0.56</v>
      </c>
      <c r="Q17" s="2"/>
      <c r="R17" s="2"/>
      <c r="S17" s="2"/>
      <c r="T17" s="2"/>
      <c r="U17" s="2"/>
      <c r="V17" s="2">
        <v>0.85</v>
      </c>
      <c r="W17" s="2"/>
      <c r="X17" s="2">
        <v>100</v>
      </c>
      <c r="Y17" s="2"/>
      <c r="Z17" s="2"/>
      <c r="AA17" s="2">
        <v>1.92</v>
      </c>
      <c r="AB17" s="2"/>
      <c r="AC17" s="2">
        <v>0.087</v>
      </c>
      <c r="AD17" s="2"/>
      <c r="AE17" s="2">
        <v>3.43</v>
      </c>
      <c r="AF17" s="2"/>
      <c r="AG17" s="2">
        <v>0.04</v>
      </c>
      <c r="AH17" s="2">
        <v>0.48</v>
      </c>
      <c r="AI17" s="2"/>
      <c r="AJ17" s="2">
        <v>276</v>
      </c>
      <c r="AK17" s="2"/>
      <c r="AL17" s="2">
        <v>0.0035</v>
      </c>
      <c r="AM17" s="2"/>
      <c r="AN17" s="2"/>
      <c r="AO17" s="2"/>
      <c r="AP17" s="2"/>
    </row>
    <row r="18" spans="1:42" ht="12.75">
      <c r="A18" s="2" t="s">
        <v>51</v>
      </c>
      <c r="B18" s="2">
        <v>38870</v>
      </c>
      <c r="C18" s="2">
        <v>1300</v>
      </c>
      <c r="D18" s="2">
        <v>22.2</v>
      </c>
      <c r="E18" s="2">
        <v>6.97</v>
      </c>
      <c r="F18" s="2">
        <v>499</v>
      </c>
      <c r="G18" s="2">
        <v>4.77</v>
      </c>
      <c r="H18" s="2"/>
      <c r="I18" s="2">
        <v>263</v>
      </c>
      <c r="J18" s="2"/>
      <c r="K18" s="2"/>
      <c r="L18" s="2">
        <v>5.16</v>
      </c>
      <c r="M18" s="2">
        <v>0.076</v>
      </c>
      <c r="N18" s="2"/>
      <c r="O18" s="2"/>
      <c r="P18" s="2">
        <v>0.629</v>
      </c>
      <c r="Q18" s="2"/>
      <c r="R18" s="2"/>
      <c r="S18" s="2"/>
      <c r="T18" s="2"/>
      <c r="U18" s="2"/>
      <c r="V18" s="2">
        <v>0.85</v>
      </c>
      <c r="W18" s="2"/>
      <c r="X18" s="2">
        <v>10.8</v>
      </c>
      <c r="Y18" s="2"/>
      <c r="Z18" s="2"/>
      <c r="AA18" s="2">
        <v>2.04</v>
      </c>
      <c r="AB18" s="2"/>
      <c r="AC18" s="2">
        <v>0.2</v>
      </c>
      <c r="AD18" s="2"/>
      <c r="AE18" s="2">
        <v>3.35</v>
      </c>
      <c r="AF18" s="2"/>
      <c r="AG18" s="2">
        <v>0.044</v>
      </c>
      <c r="AH18" s="2">
        <v>0.18</v>
      </c>
      <c r="AI18" s="2"/>
      <c r="AJ18" s="2">
        <v>268</v>
      </c>
      <c r="AK18" s="2"/>
      <c r="AL18" s="2">
        <v>0.0022</v>
      </c>
      <c r="AM18" s="2"/>
      <c r="AN18" s="2"/>
      <c r="AO18" s="2"/>
      <c r="AP18" s="2"/>
    </row>
    <row r="19" spans="1:42" ht="12.75">
      <c r="A19" s="2" t="s">
        <v>51</v>
      </c>
      <c r="B19" s="2">
        <v>38323</v>
      </c>
      <c r="C19" s="2">
        <v>1405</v>
      </c>
      <c r="D19" s="2">
        <v>22.1</v>
      </c>
      <c r="E19" s="2">
        <v>7.05</v>
      </c>
      <c r="F19" s="2">
        <v>420</v>
      </c>
      <c r="G19" s="2">
        <v>5.95</v>
      </c>
      <c r="H19" s="2"/>
      <c r="I19" s="2">
        <v>207</v>
      </c>
      <c r="J19" s="2"/>
      <c r="K19" s="2">
        <v>0.04</v>
      </c>
      <c r="L19" s="2">
        <v>5.94</v>
      </c>
      <c r="M19" s="2">
        <v>0.08</v>
      </c>
      <c r="N19" s="2"/>
      <c r="O19" s="2"/>
      <c r="P19" s="2">
        <v>0.5</v>
      </c>
      <c r="Q19" s="2"/>
      <c r="R19" s="2"/>
      <c r="S19" s="2"/>
      <c r="T19" s="2"/>
      <c r="U19" s="2"/>
      <c r="V19" s="2">
        <v>0.96</v>
      </c>
      <c r="W19" s="2"/>
      <c r="X19" s="2">
        <v>82.8</v>
      </c>
      <c r="Y19" s="2"/>
      <c r="Z19" s="2"/>
      <c r="AA19" s="2">
        <v>1.49</v>
      </c>
      <c r="AB19" s="2"/>
      <c r="AC19" s="2">
        <v>0.048</v>
      </c>
      <c r="AD19" s="2"/>
      <c r="AE19" s="2">
        <v>2.59</v>
      </c>
      <c r="AF19" s="2"/>
      <c r="AG19" s="2">
        <v>0.042</v>
      </c>
      <c r="AH19" s="2">
        <v>0.21</v>
      </c>
      <c r="AI19" s="2"/>
      <c r="AJ19" s="2">
        <v>226</v>
      </c>
      <c r="AK19" s="2"/>
      <c r="AL19" s="2">
        <v>0.0003</v>
      </c>
      <c r="AM19" s="2"/>
      <c r="AN19" s="2"/>
      <c r="AO19" s="2"/>
      <c r="AP19" s="2"/>
    </row>
    <row r="20" spans="1:42" ht="12.75">
      <c r="A20" s="2" t="s">
        <v>51</v>
      </c>
      <c r="B20" s="2">
        <v>38048</v>
      </c>
      <c r="C20" s="2">
        <v>1230</v>
      </c>
      <c r="D20" s="2">
        <v>22.1</v>
      </c>
      <c r="E20" s="2">
        <v>6.86</v>
      </c>
      <c r="F20" s="2">
        <v>449</v>
      </c>
      <c r="G20" s="2">
        <v>4.8</v>
      </c>
      <c r="H20" s="2"/>
      <c r="I20" s="2">
        <v>241</v>
      </c>
      <c r="J20" s="2"/>
      <c r="K20" s="2">
        <v>0.04</v>
      </c>
      <c r="L20" s="2">
        <v>5.08</v>
      </c>
      <c r="M20" s="2">
        <v>0.04</v>
      </c>
      <c r="N20" s="2"/>
      <c r="O20" s="2"/>
      <c r="P20" s="2">
        <v>0.383</v>
      </c>
      <c r="Q20" s="2"/>
      <c r="R20" s="2"/>
      <c r="S20" s="2"/>
      <c r="T20" s="2"/>
      <c r="U20" s="2"/>
      <c r="V20" s="2">
        <v>0.85</v>
      </c>
      <c r="W20" s="2"/>
      <c r="X20" s="2">
        <v>103</v>
      </c>
      <c r="Y20" s="2"/>
      <c r="Z20" s="2"/>
      <c r="AA20" s="2">
        <v>1.84</v>
      </c>
      <c r="AB20" s="2"/>
      <c r="AC20" s="2">
        <v>0.048</v>
      </c>
      <c r="AD20" s="2"/>
      <c r="AE20" s="2">
        <v>3.37</v>
      </c>
      <c r="AF20" s="2"/>
      <c r="AG20" s="2"/>
      <c r="AH20" s="2">
        <v>0.11</v>
      </c>
      <c r="AI20" s="2"/>
      <c r="AJ20" s="2">
        <v>264</v>
      </c>
      <c r="AK20" s="2"/>
      <c r="AL20" s="2">
        <v>0.0003</v>
      </c>
      <c r="AM20" s="2"/>
      <c r="AN20" s="2"/>
      <c r="AO20" s="2"/>
      <c r="AP20" s="2"/>
    </row>
    <row r="21" spans="1:42" ht="12.75">
      <c r="A21" s="2" t="s">
        <v>51</v>
      </c>
      <c r="B21" s="2">
        <v>38140</v>
      </c>
      <c r="C21" s="2">
        <v>1240</v>
      </c>
      <c r="D21" s="2">
        <v>22.2</v>
      </c>
      <c r="E21" s="2">
        <v>6.95</v>
      </c>
      <c r="F21" s="2">
        <v>445</v>
      </c>
      <c r="G21" s="2">
        <v>5.49</v>
      </c>
      <c r="H21" s="2"/>
      <c r="I21" s="2">
        <v>240</v>
      </c>
      <c r="J21" s="2"/>
      <c r="K21" s="2">
        <v>0.04</v>
      </c>
      <c r="L21" s="2">
        <v>4.78</v>
      </c>
      <c r="M21" s="2">
        <v>0.04</v>
      </c>
      <c r="N21" s="2"/>
      <c r="O21" s="2"/>
      <c r="P21" s="2">
        <v>0.424</v>
      </c>
      <c r="Q21" s="2"/>
      <c r="R21" s="2"/>
      <c r="S21" s="2"/>
      <c r="T21" s="2">
        <v>1.5</v>
      </c>
      <c r="U21" s="2"/>
      <c r="V21" s="2">
        <v>1.34</v>
      </c>
      <c r="W21" s="2"/>
      <c r="X21" s="2">
        <v>94.2</v>
      </c>
      <c r="Y21" s="2"/>
      <c r="Z21" s="2"/>
      <c r="AA21" s="2">
        <v>1.67</v>
      </c>
      <c r="AB21" s="2"/>
      <c r="AC21" s="2">
        <v>0.048</v>
      </c>
      <c r="AD21" s="2"/>
      <c r="AE21" s="2">
        <v>2.96</v>
      </c>
      <c r="AF21" s="2"/>
      <c r="AG21" s="2"/>
      <c r="AH21" s="2">
        <v>0.659</v>
      </c>
      <c r="AI21" s="2"/>
      <c r="AJ21" s="2">
        <v>263</v>
      </c>
      <c r="AK21" s="2"/>
      <c r="AL21" s="2">
        <v>0.0003</v>
      </c>
      <c r="AM21" s="2"/>
      <c r="AN21" s="2"/>
      <c r="AO21" s="2"/>
      <c r="AP21" s="2"/>
    </row>
    <row r="22" spans="1:42" ht="12.75">
      <c r="A22" s="2" t="s">
        <v>51</v>
      </c>
      <c r="B22" s="2">
        <v>38778</v>
      </c>
      <c r="C22" s="2">
        <v>1400</v>
      </c>
      <c r="D22" s="2">
        <v>22.2</v>
      </c>
      <c r="E22" s="2">
        <v>7.07</v>
      </c>
      <c r="F22" s="2">
        <v>495</v>
      </c>
      <c r="G22" s="2">
        <v>4.38</v>
      </c>
      <c r="H22" s="2"/>
      <c r="I22" s="2">
        <v>261</v>
      </c>
      <c r="J22" s="2"/>
      <c r="K22" s="2"/>
      <c r="L22" s="2">
        <v>5.36</v>
      </c>
      <c r="M22" s="2"/>
      <c r="N22" s="2"/>
      <c r="O22" s="2"/>
      <c r="P22" s="2">
        <v>0.589</v>
      </c>
      <c r="Q22" s="2"/>
      <c r="R22" s="2"/>
      <c r="S22" s="2"/>
      <c r="T22" s="2"/>
      <c r="U22" s="2"/>
      <c r="V22" s="2">
        <v>0.85</v>
      </c>
      <c r="W22" s="2"/>
      <c r="X22" s="2">
        <v>95.9</v>
      </c>
      <c r="Y22" s="2"/>
      <c r="Z22" s="2"/>
      <c r="AA22" s="2">
        <v>1.81</v>
      </c>
      <c r="AB22" s="2"/>
      <c r="AC22" s="2">
        <v>0.077</v>
      </c>
      <c r="AD22" s="2"/>
      <c r="AE22" s="2">
        <v>3.14</v>
      </c>
      <c r="AF22" s="2"/>
      <c r="AG22" s="2"/>
      <c r="AH22" s="2">
        <v>0.12</v>
      </c>
      <c r="AI22" s="2"/>
      <c r="AJ22" s="2">
        <v>262</v>
      </c>
      <c r="AK22" s="2"/>
      <c r="AL22" s="2">
        <v>0.0035</v>
      </c>
      <c r="AM22" s="2"/>
      <c r="AN22" s="2"/>
      <c r="AO22" s="2"/>
      <c r="AP22" s="2"/>
    </row>
    <row r="23" spans="1:42" ht="12.75">
      <c r="A23" s="2" t="s">
        <v>51</v>
      </c>
      <c r="B23" s="2">
        <v>37316</v>
      </c>
      <c r="C23" s="2"/>
      <c r="D23" s="2"/>
      <c r="E23" s="2"/>
      <c r="F23" s="2"/>
      <c r="G23" s="2"/>
      <c r="H23" s="2"/>
      <c r="I23" s="2">
        <v>236</v>
      </c>
      <c r="J23" s="2"/>
      <c r="K23" s="2">
        <v>0.02</v>
      </c>
      <c r="L23" s="2">
        <v>4.53</v>
      </c>
      <c r="M23" s="2">
        <v>0.052</v>
      </c>
      <c r="N23" s="2"/>
      <c r="O23" s="2"/>
      <c r="P23" s="2">
        <v>0.549</v>
      </c>
      <c r="Q23" s="2"/>
      <c r="R23" s="2"/>
      <c r="S23" s="2"/>
      <c r="T23" s="2"/>
      <c r="U23" s="2"/>
      <c r="V23" s="2">
        <v>0.55</v>
      </c>
      <c r="W23" s="2"/>
      <c r="X23" s="2">
        <v>101</v>
      </c>
      <c r="Y23" s="2">
        <v>0.003</v>
      </c>
      <c r="Z23" s="2"/>
      <c r="AA23" s="2">
        <v>1.71</v>
      </c>
      <c r="AB23" s="2"/>
      <c r="AC23" s="2">
        <v>0.16</v>
      </c>
      <c r="AD23" s="2"/>
      <c r="AE23" s="2">
        <v>3.37</v>
      </c>
      <c r="AF23" s="2"/>
      <c r="AG23" s="2">
        <v>0.035</v>
      </c>
      <c r="AH23" s="2">
        <v>0.06</v>
      </c>
      <c r="AI23" s="2"/>
      <c r="AJ23" s="2">
        <v>282</v>
      </c>
      <c r="AK23" s="2"/>
      <c r="AL23" s="2">
        <v>0.0005</v>
      </c>
      <c r="AM23" s="2">
        <v>0.023</v>
      </c>
      <c r="AN23" s="2">
        <v>0.005</v>
      </c>
      <c r="AO23" s="2">
        <v>0.005</v>
      </c>
      <c r="AP23" s="2"/>
    </row>
    <row r="24" spans="1:42" ht="12.75">
      <c r="A24" s="2" t="s">
        <v>51</v>
      </c>
      <c r="B24" s="2">
        <v>37869</v>
      </c>
      <c r="C24" s="2">
        <v>1230</v>
      </c>
      <c r="D24" s="2">
        <v>22</v>
      </c>
      <c r="E24" s="2">
        <v>7.02</v>
      </c>
      <c r="F24" s="2">
        <v>423</v>
      </c>
      <c r="G24" s="2">
        <v>6.19</v>
      </c>
      <c r="H24" s="2">
        <v>0.2</v>
      </c>
      <c r="I24" s="2">
        <v>225</v>
      </c>
      <c r="J24" s="2"/>
      <c r="K24" s="2">
        <v>0.053</v>
      </c>
      <c r="L24" s="2">
        <v>4.42</v>
      </c>
      <c r="M24" s="2">
        <v>0.05</v>
      </c>
      <c r="N24" s="2"/>
      <c r="O24" s="2"/>
      <c r="P24" s="2">
        <v>0.597</v>
      </c>
      <c r="Q24" s="2"/>
      <c r="R24" s="2"/>
      <c r="S24" s="2"/>
      <c r="T24" s="2"/>
      <c r="U24" s="2"/>
      <c r="V24" s="2">
        <v>3.22</v>
      </c>
      <c r="W24" s="2"/>
      <c r="X24" s="2">
        <v>85.8</v>
      </c>
      <c r="Y24" s="2"/>
      <c r="Z24" s="2"/>
      <c r="AA24" s="2">
        <v>1.66</v>
      </c>
      <c r="AB24" s="2"/>
      <c r="AC24" s="2">
        <v>0.048</v>
      </c>
      <c r="AD24" s="2"/>
      <c r="AE24" s="2">
        <v>2.38</v>
      </c>
      <c r="AF24" s="2"/>
      <c r="AG24" s="2"/>
      <c r="AH24" s="2">
        <v>0.32</v>
      </c>
      <c r="AI24" s="2"/>
      <c r="AJ24" s="2">
        <v>239</v>
      </c>
      <c r="AK24" s="2"/>
      <c r="AL24" s="2">
        <v>0.003</v>
      </c>
      <c r="AM24" s="2"/>
      <c r="AN24" s="2"/>
      <c r="AO24" s="2"/>
      <c r="AP24" s="2"/>
    </row>
    <row r="25" spans="1:42" ht="12.75">
      <c r="A25" s="2" t="s">
        <v>51</v>
      </c>
      <c r="B25" s="2">
        <v>37503</v>
      </c>
      <c r="C25" s="2">
        <v>1225</v>
      </c>
      <c r="D25" s="2">
        <v>22</v>
      </c>
      <c r="E25" s="2">
        <v>7.05</v>
      </c>
      <c r="F25" s="2">
        <v>476</v>
      </c>
      <c r="G25" s="2">
        <v>5.56</v>
      </c>
      <c r="H25" s="2">
        <v>0.8</v>
      </c>
      <c r="I25" s="2">
        <v>242</v>
      </c>
      <c r="J25" s="2"/>
      <c r="K25" s="2">
        <v>0.084</v>
      </c>
      <c r="L25" s="2">
        <v>5.24</v>
      </c>
      <c r="M25" s="2">
        <v>0.046</v>
      </c>
      <c r="N25" s="2"/>
      <c r="O25" s="2"/>
      <c r="P25" s="2">
        <v>0.267</v>
      </c>
      <c r="Q25" s="2"/>
      <c r="R25" s="2"/>
      <c r="S25" s="2"/>
      <c r="T25" s="2">
        <v>1.8</v>
      </c>
      <c r="U25" s="2">
        <v>0.3</v>
      </c>
      <c r="V25" s="2">
        <v>0.51</v>
      </c>
      <c r="W25" s="2"/>
      <c r="X25" s="2">
        <v>104</v>
      </c>
      <c r="Y25" s="2">
        <v>0.005</v>
      </c>
      <c r="Z25" s="2"/>
      <c r="AA25" s="2">
        <v>1.73</v>
      </c>
      <c r="AB25" s="2"/>
      <c r="AC25" s="2">
        <v>0.16</v>
      </c>
      <c r="AD25" s="2"/>
      <c r="AE25" s="2">
        <v>3.14</v>
      </c>
      <c r="AF25" s="2"/>
      <c r="AG25" s="2">
        <v>0.066</v>
      </c>
      <c r="AH25" s="2">
        <v>0.144</v>
      </c>
      <c r="AI25" s="2"/>
      <c r="AJ25" s="2">
        <v>202</v>
      </c>
      <c r="AK25" s="2"/>
      <c r="AL25" s="2">
        <v>0.0005</v>
      </c>
      <c r="AM25" s="2">
        <v>0.023</v>
      </c>
      <c r="AN25" s="2">
        <v>0.005</v>
      </c>
      <c r="AO25" s="2">
        <v>0.005</v>
      </c>
      <c r="AP25" s="2"/>
    </row>
    <row r="26" spans="1:42" ht="12.75">
      <c r="A26" s="2" t="s">
        <v>51</v>
      </c>
      <c r="B26" s="2">
        <v>38418</v>
      </c>
      <c r="C26" s="2">
        <v>1330</v>
      </c>
      <c r="D26" s="2">
        <v>22.2</v>
      </c>
      <c r="E26" s="2">
        <v>6.83</v>
      </c>
      <c r="F26" s="2">
        <v>468</v>
      </c>
      <c r="G26" s="2">
        <v>6.68</v>
      </c>
      <c r="H26" s="2"/>
      <c r="I26" s="2">
        <v>244</v>
      </c>
      <c r="J26" s="2"/>
      <c r="K26" s="2">
        <v>0.04</v>
      </c>
      <c r="L26" s="2">
        <v>5.27</v>
      </c>
      <c r="M26" s="2">
        <v>0.081</v>
      </c>
      <c r="N26" s="2"/>
      <c r="O26" s="2"/>
      <c r="P26" s="2">
        <v>0.414</v>
      </c>
      <c r="Q26" s="2"/>
      <c r="R26" s="2"/>
      <c r="S26" s="2"/>
      <c r="T26" s="2"/>
      <c r="U26" s="2"/>
      <c r="V26" s="2">
        <v>0.85</v>
      </c>
      <c r="W26" s="2"/>
      <c r="X26" s="2">
        <v>92.5</v>
      </c>
      <c r="Y26" s="2"/>
      <c r="Z26" s="2"/>
      <c r="AA26" s="2">
        <v>1.59</v>
      </c>
      <c r="AB26" s="2"/>
      <c r="AC26" s="2">
        <v>0.07</v>
      </c>
      <c r="AD26" s="2"/>
      <c r="AE26" s="2">
        <v>3.02</v>
      </c>
      <c r="AF26" s="2"/>
      <c r="AG26" s="2">
        <v>0.044</v>
      </c>
      <c r="AH26" s="2">
        <v>0.14</v>
      </c>
      <c r="AI26" s="2"/>
      <c r="AJ26" s="2">
        <v>240</v>
      </c>
      <c r="AK26" s="2"/>
      <c r="AL26" s="2">
        <v>0.0003</v>
      </c>
      <c r="AM26" s="2"/>
      <c r="AN26" s="2"/>
      <c r="AO26" s="2"/>
      <c r="AP26" s="2"/>
    </row>
    <row r="37" ht="12.75">
      <c r="A37" t="s">
        <v>115</v>
      </c>
    </row>
    <row r="38" ht="12.75">
      <c r="A38" s="5">
        <v>51511002</v>
      </c>
    </row>
    <row r="39" ht="12.75">
      <c r="A39" t="s">
        <v>118</v>
      </c>
    </row>
    <row r="40" ht="12.75">
      <c r="A40" s="7">
        <v>7</v>
      </c>
    </row>
    <row r="41" spans="1:41" ht="12.75">
      <c r="A41" t="s">
        <v>106</v>
      </c>
      <c r="D41">
        <f>AVERAGE(D$2:D$40)</f>
        <v>22.020833333333332</v>
      </c>
      <c r="E41">
        <f aca="true" t="shared" si="0" ref="E41:AO41">AVERAGE(E$2:E$40)</f>
        <v>6.829166666666667</v>
      </c>
      <c r="F41">
        <f t="shared" si="0"/>
        <v>456</v>
      </c>
      <c r="G41">
        <f t="shared" si="0"/>
        <v>5.305833333333333</v>
      </c>
      <c r="H41">
        <f t="shared" si="0"/>
        <v>0.55</v>
      </c>
      <c r="I41">
        <f t="shared" si="0"/>
        <v>239.32</v>
      </c>
      <c r="J41" t="e">
        <f t="shared" si="0"/>
        <v>#DIV/0!</v>
      </c>
      <c r="K41">
        <f t="shared" si="0"/>
        <v>0.033549999999999996</v>
      </c>
      <c r="L41">
        <f t="shared" si="0"/>
        <v>5.069599999999999</v>
      </c>
      <c r="M41">
        <f t="shared" si="0"/>
        <v>0.06334782608695654</v>
      </c>
      <c r="N41" t="e">
        <f t="shared" si="0"/>
        <v>#DIV/0!</v>
      </c>
      <c r="O41" t="e">
        <f t="shared" si="0"/>
        <v>#DIV/0!</v>
      </c>
      <c r="P41">
        <f t="shared" si="0"/>
        <v>0.4548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1.7083333333333333</v>
      </c>
      <c r="U41">
        <f t="shared" si="0"/>
        <v>7.208333333333332</v>
      </c>
      <c r="V41">
        <f t="shared" si="0"/>
        <v>1.9892</v>
      </c>
      <c r="W41" t="e">
        <f t="shared" si="0"/>
        <v>#DIV/0!</v>
      </c>
      <c r="X41">
        <f t="shared" si="0"/>
        <v>92.34</v>
      </c>
      <c r="Y41">
        <f t="shared" si="0"/>
        <v>0.0035833333333333338</v>
      </c>
      <c r="Z41" t="e">
        <f t="shared" si="0"/>
        <v>#DIV/0!</v>
      </c>
      <c r="AA41">
        <f t="shared" si="0"/>
        <v>1.6843999999999997</v>
      </c>
      <c r="AB41" t="e">
        <f t="shared" si="0"/>
        <v>#DIV/0!</v>
      </c>
      <c r="AC41">
        <f t="shared" si="0"/>
        <v>0.10212500000000002</v>
      </c>
      <c r="AD41" t="e">
        <f t="shared" si="0"/>
        <v>#DIV/0!</v>
      </c>
      <c r="AE41">
        <f t="shared" si="0"/>
        <v>3.0463999999999998</v>
      </c>
      <c r="AF41" t="e">
        <f t="shared" si="0"/>
        <v>#DIV/0!</v>
      </c>
      <c r="AG41">
        <f t="shared" si="0"/>
        <v>0.04347368421052633</v>
      </c>
      <c r="AH41">
        <f t="shared" si="0"/>
        <v>0.1716</v>
      </c>
      <c r="AI41">
        <f t="shared" si="0"/>
        <v>0.7</v>
      </c>
      <c r="AJ41">
        <f t="shared" si="0"/>
        <v>251.64</v>
      </c>
      <c r="AK41">
        <f t="shared" si="0"/>
        <v>0.7</v>
      </c>
      <c r="AL41">
        <f t="shared" si="0"/>
        <v>0.0016238095238095243</v>
      </c>
      <c r="AM41">
        <f t="shared" si="0"/>
        <v>0.017499999999999998</v>
      </c>
      <c r="AN41">
        <f t="shared" si="0"/>
        <v>0.005200000000000001</v>
      </c>
      <c r="AO41">
        <f t="shared" si="0"/>
        <v>0.005200000000000001</v>
      </c>
    </row>
    <row r="42" spans="1:41" ht="12.75">
      <c r="A42" t="s">
        <v>107</v>
      </c>
      <c r="D42">
        <f>MEDIAN(D$2:D$40)</f>
        <v>22.1</v>
      </c>
      <c r="E42">
        <f aca="true" t="shared" si="1" ref="E42:AO42">MEDIAN(E$2:E$40)</f>
        <v>6.95</v>
      </c>
      <c r="F42">
        <f t="shared" si="1"/>
        <v>455</v>
      </c>
      <c r="G42">
        <f t="shared" si="1"/>
        <v>5.26</v>
      </c>
      <c r="H42">
        <f t="shared" si="1"/>
        <v>0.35</v>
      </c>
      <c r="I42">
        <f t="shared" si="1"/>
        <v>239</v>
      </c>
      <c r="J42" t="e">
        <f t="shared" si="1"/>
        <v>#NUM!</v>
      </c>
      <c r="K42">
        <f t="shared" si="1"/>
        <v>0.037</v>
      </c>
      <c r="L42">
        <f t="shared" si="1"/>
        <v>5.12</v>
      </c>
      <c r="M42">
        <f t="shared" si="1"/>
        <v>0.054</v>
      </c>
      <c r="N42" t="e">
        <f t="shared" si="1"/>
        <v>#NUM!</v>
      </c>
      <c r="O42" t="e">
        <f t="shared" si="1"/>
        <v>#NUM!</v>
      </c>
      <c r="P42">
        <f t="shared" si="1"/>
        <v>0.424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1.8</v>
      </c>
      <c r="U42">
        <f t="shared" si="1"/>
        <v>1.15</v>
      </c>
      <c r="V42">
        <f t="shared" si="1"/>
        <v>0.96</v>
      </c>
      <c r="W42" t="e">
        <f t="shared" si="1"/>
        <v>#NUM!</v>
      </c>
      <c r="X42">
        <f t="shared" si="1"/>
        <v>94.5</v>
      </c>
      <c r="Y42">
        <f t="shared" si="1"/>
        <v>0.003</v>
      </c>
      <c r="Z42" t="e">
        <f t="shared" si="1"/>
        <v>#NUM!</v>
      </c>
      <c r="AA42">
        <f t="shared" si="1"/>
        <v>1.67</v>
      </c>
      <c r="AB42" t="e">
        <f t="shared" si="1"/>
        <v>#NUM!</v>
      </c>
      <c r="AC42">
        <f t="shared" si="1"/>
        <v>0.0765</v>
      </c>
      <c r="AD42" t="e">
        <f t="shared" si="1"/>
        <v>#NUM!</v>
      </c>
      <c r="AE42">
        <f t="shared" si="1"/>
        <v>3.02</v>
      </c>
      <c r="AF42" t="e">
        <f t="shared" si="1"/>
        <v>#NUM!</v>
      </c>
      <c r="AG42">
        <f t="shared" si="1"/>
        <v>0.041</v>
      </c>
      <c r="AH42">
        <f t="shared" si="1"/>
        <v>0.12</v>
      </c>
      <c r="AI42">
        <f t="shared" si="1"/>
        <v>0.7</v>
      </c>
      <c r="AJ42">
        <f t="shared" si="1"/>
        <v>262</v>
      </c>
      <c r="AK42">
        <f t="shared" si="1"/>
        <v>0.7</v>
      </c>
      <c r="AL42">
        <f t="shared" si="1"/>
        <v>0.0005</v>
      </c>
      <c r="AM42">
        <f t="shared" si="1"/>
        <v>0.023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22.3</v>
      </c>
      <c r="E43">
        <f aca="true" t="shared" si="2" ref="E43:AO43">MAX(E$2:E$40)</f>
        <v>7.07</v>
      </c>
      <c r="F43">
        <f t="shared" si="2"/>
        <v>499</v>
      </c>
      <c r="G43">
        <f t="shared" si="2"/>
        <v>6.68</v>
      </c>
      <c r="H43">
        <f t="shared" si="2"/>
        <v>1.9</v>
      </c>
      <c r="I43">
        <f t="shared" si="2"/>
        <v>265</v>
      </c>
      <c r="J43">
        <f t="shared" si="2"/>
        <v>0</v>
      </c>
      <c r="K43">
        <f t="shared" si="2"/>
        <v>0.084</v>
      </c>
      <c r="L43">
        <f t="shared" si="2"/>
        <v>6.09</v>
      </c>
      <c r="M43">
        <f t="shared" si="2"/>
        <v>0.19</v>
      </c>
      <c r="N43">
        <f t="shared" si="2"/>
        <v>0</v>
      </c>
      <c r="O43">
        <f t="shared" si="2"/>
        <v>0</v>
      </c>
      <c r="P43">
        <f t="shared" si="2"/>
        <v>0.629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2.5</v>
      </c>
      <c r="U43">
        <f t="shared" si="2"/>
        <v>57.8</v>
      </c>
      <c r="V43">
        <f t="shared" si="2"/>
        <v>11.76</v>
      </c>
      <c r="W43">
        <f t="shared" si="2"/>
        <v>0</v>
      </c>
      <c r="X43">
        <f t="shared" si="2"/>
        <v>113</v>
      </c>
      <c r="Y43">
        <f t="shared" si="2"/>
        <v>0.01</v>
      </c>
      <c r="Z43">
        <f t="shared" si="2"/>
        <v>0</v>
      </c>
      <c r="AA43">
        <f t="shared" si="2"/>
        <v>2.04</v>
      </c>
      <c r="AB43">
        <f t="shared" si="2"/>
        <v>0</v>
      </c>
      <c r="AC43">
        <f t="shared" si="2"/>
        <v>0.2</v>
      </c>
      <c r="AD43">
        <f t="shared" si="2"/>
        <v>0</v>
      </c>
      <c r="AE43">
        <f t="shared" si="2"/>
        <v>4.18</v>
      </c>
      <c r="AF43">
        <f t="shared" si="2"/>
        <v>0</v>
      </c>
      <c r="AG43">
        <f t="shared" si="2"/>
        <v>0.07</v>
      </c>
      <c r="AH43">
        <f t="shared" si="2"/>
        <v>0.659</v>
      </c>
      <c r="AI43">
        <f t="shared" si="2"/>
        <v>0.7</v>
      </c>
      <c r="AJ43">
        <f t="shared" si="2"/>
        <v>283</v>
      </c>
      <c r="AK43">
        <f t="shared" si="2"/>
        <v>0.7</v>
      </c>
      <c r="AL43">
        <f t="shared" si="2"/>
        <v>0.0035</v>
      </c>
      <c r="AM43">
        <f t="shared" si="2"/>
        <v>0.023</v>
      </c>
      <c r="AN43">
        <f t="shared" si="2"/>
        <v>0.006</v>
      </c>
      <c r="AO43">
        <f t="shared" si="2"/>
        <v>0.006</v>
      </c>
    </row>
    <row r="44" spans="1:41" ht="12.75">
      <c r="A44" t="s">
        <v>108</v>
      </c>
      <c r="D44">
        <f>MIN(D$2:D$40)</f>
        <v>21</v>
      </c>
      <c r="E44">
        <f aca="true" t="shared" si="3" ref="E44:AO44">MIN(E$2:E$40)</f>
        <v>4.9</v>
      </c>
      <c r="F44">
        <f t="shared" si="3"/>
        <v>418</v>
      </c>
      <c r="G44">
        <f t="shared" si="3"/>
        <v>4.26</v>
      </c>
      <c r="H44">
        <f t="shared" si="3"/>
        <v>0.1</v>
      </c>
      <c r="I44">
        <f t="shared" si="3"/>
        <v>207</v>
      </c>
      <c r="J44">
        <f t="shared" si="3"/>
        <v>0</v>
      </c>
      <c r="K44">
        <f t="shared" si="3"/>
        <v>0.02</v>
      </c>
      <c r="L44">
        <f t="shared" si="3"/>
        <v>4.34</v>
      </c>
      <c r="M44">
        <f t="shared" si="3"/>
        <v>0.02</v>
      </c>
      <c r="N44">
        <f t="shared" si="3"/>
        <v>0</v>
      </c>
      <c r="O44">
        <f t="shared" si="3"/>
        <v>0</v>
      </c>
      <c r="P44">
        <f t="shared" si="3"/>
        <v>0.267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0.8</v>
      </c>
      <c r="U44">
        <f t="shared" si="3"/>
        <v>0.3</v>
      </c>
      <c r="V44">
        <f t="shared" si="3"/>
        <v>0.44</v>
      </c>
      <c r="W44">
        <f t="shared" si="3"/>
        <v>0</v>
      </c>
      <c r="X44">
        <f t="shared" si="3"/>
        <v>10.8</v>
      </c>
      <c r="Y44">
        <f t="shared" si="3"/>
        <v>0.001</v>
      </c>
      <c r="Z44">
        <f t="shared" si="3"/>
        <v>0</v>
      </c>
      <c r="AA44">
        <f t="shared" si="3"/>
        <v>1.49</v>
      </c>
      <c r="AB44">
        <f t="shared" si="3"/>
        <v>0</v>
      </c>
      <c r="AC44">
        <f t="shared" si="3"/>
        <v>0.048</v>
      </c>
      <c r="AD44">
        <f t="shared" si="3"/>
        <v>0</v>
      </c>
      <c r="AE44">
        <f t="shared" si="3"/>
        <v>2.38</v>
      </c>
      <c r="AF44">
        <f t="shared" si="3"/>
        <v>0</v>
      </c>
      <c r="AG44">
        <f t="shared" si="3"/>
        <v>0.027</v>
      </c>
      <c r="AH44">
        <f t="shared" si="3"/>
        <v>0.04</v>
      </c>
      <c r="AI44">
        <f t="shared" si="3"/>
        <v>0.7</v>
      </c>
      <c r="AJ44">
        <f t="shared" si="3"/>
        <v>157</v>
      </c>
      <c r="AK44">
        <f t="shared" si="3"/>
        <v>0.7</v>
      </c>
      <c r="AL44">
        <f t="shared" si="3"/>
        <v>0.0001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0.27916666666666856</v>
      </c>
      <c r="E45">
        <f aca="true" t="shared" si="4" ref="E45:AO45">E43-E41</f>
        <v>0.24083333333333368</v>
      </c>
      <c r="F45">
        <f t="shared" si="4"/>
        <v>43</v>
      </c>
      <c r="G45">
        <f t="shared" si="4"/>
        <v>1.3741666666666665</v>
      </c>
      <c r="H45">
        <f t="shared" si="4"/>
        <v>1.3499999999999999</v>
      </c>
      <c r="I45">
        <f t="shared" si="4"/>
        <v>25.680000000000007</v>
      </c>
      <c r="J45" t="e">
        <f t="shared" si="4"/>
        <v>#DIV/0!</v>
      </c>
      <c r="K45">
        <f t="shared" si="4"/>
        <v>0.05045000000000001</v>
      </c>
      <c r="L45">
        <f t="shared" si="4"/>
        <v>1.0204000000000004</v>
      </c>
      <c r="M45">
        <f t="shared" si="4"/>
        <v>0.12665217391304345</v>
      </c>
      <c r="N45" t="e">
        <f t="shared" si="4"/>
        <v>#DIV/0!</v>
      </c>
      <c r="O45" t="e">
        <f t="shared" si="4"/>
        <v>#DIV/0!</v>
      </c>
      <c r="P45">
        <f t="shared" si="4"/>
        <v>0.17420000000000002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0.7916666666666667</v>
      </c>
      <c r="U45">
        <f t="shared" si="4"/>
        <v>50.59166666666667</v>
      </c>
      <c r="V45">
        <f t="shared" si="4"/>
        <v>9.7708</v>
      </c>
      <c r="W45" t="e">
        <f t="shared" si="4"/>
        <v>#DIV/0!</v>
      </c>
      <c r="X45">
        <f t="shared" si="4"/>
        <v>20.659999999999997</v>
      </c>
      <c r="Y45">
        <f t="shared" si="4"/>
        <v>0.006416666666666666</v>
      </c>
      <c r="Z45" t="e">
        <f t="shared" si="4"/>
        <v>#DIV/0!</v>
      </c>
      <c r="AA45">
        <f t="shared" si="4"/>
        <v>0.35560000000000036</v>
      </c>
      <c r="AB45" t="e">
        <f t="shared" si="4"/>
        <v>#DIV/0!</v>
      </c>
      <c r="AC45">
        <f t="shared" si="4"/>
        <v>0.09787499999999999</v>
      </c>
      <c r="AD45" t="e">
        <f t="shared" si="4"/>
        <v>#DIV/0!</v>
      </c>
      <c r="AE45">
        <f t="shared" si="4"/>
        <v>1.1336</v>
      </c>
      <c r="AF45" t="e">
        <f t="shared" si="4"/>
        <v>#DIV/0!</v>
      </c>
      <c r="AG45">
        <f t="shared" si="4"/>
        <v>0.026526315789473676</v>
      </c>
      <c r="AH45">
        <f t="shared" si="4"/>
        <v>0.48740000000000006</v>
      </c>
      <c r="AI45">
        <f t="shared" si="4"/>
        <v>0</v>
      </c>
      <c r="AJ45">
        <f t="shared" si="4"/>
        <v>31.360000000000014</v>
      </c>
      <c r="AK45">
        <f t="shared" si="4"/>
        <v>0</v>
      </c>
      <c r="AL45">
        <f t="shared" si="4"/>
        <v>0.0018761904761904757</v>
      </c>
      <c r="AM45">
        <f t="shared" si="4"/>
        <v>0.005500000000000001</v>
      </c>
      <c r="AN45">
        <f t="shared" si="4"/>
        <v>0.0007999999999999995</v>
      </c>
      <c r="AO45">
        <f t="shared" si="4"/>
        <v>0.0007999999999999995</v>
      </c>
    </row>
    <row r="46" spans="1:41" ht="12.75">
      <c r="A46" t="s">
        <v>111</v>
      </c>
      <c r="D46">
        <f>D41-D44</f>
        <v>1.0208333333333321</v>
      </c>
      <c r="E46">
        <f aca="true" t="shared" si="5" ref="E46:AO46">E41-E44</f>
        <v>1.9291666666666663</v>
      </c>
      <c r="F46">
        <f t="shared" si="5"/>
        <v>38</v>
      </c>
      <c r="G46">
        <f t="shared" si="5"/>
        <v>1.0458333333333334</v>
      </c>
      <c r="H46">
        <f t="shared" si="5"/>
        <v>0.45000000000000007</v>
      </c>
      <c r="I46">
        <f t="shared" si="5"/>
        <v>32.31999999999999</v>
      </c>
      <c r="J46" t="e">
        <f t="shared" si="5"/>
        <v>#DIV/0!</v>
      </c>
      <c r="K46">
        <f t="shared" si="5"/>
        <v>0.013549999999999996</v>
      </c>
      <c r="L46">
        <f t="shared" si="5"/>
        <v>0.7295999999999996</v>
      </c>
      <c r="M46">
        <f t="shared" si="5"/>
        <v>0.04334782608695653</v>
      </c>
      <c r="N46" t="e">
        <f t="shared" si="5"/>
        <v>#DIV/0!</v>
      </c>
      <c r="O46" t="e">
        <f t="shared" si="5"/>
        <v>#DIV/0!</v>
      </c>
      <c r="P46">
        <f t="shared" si="5"/>
        <v>0.18779999999999997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0.9083333333333332</v>
      </c>
      <c r="U46">
        <f t="shared" si="5"/>
        <v>6.908333333333332</v>
      </c>
      <c r="V46">
        <f t="shared" si="5"/>
        <v>1.5492000000000001</v>
      </c>
      <c r="W46" t="e">
        <f t="shared" si="5"/>
        <v>#DIV/0!</v>
      </c>
      <c r="X46">
        <f t="shared" si="5"/>
        <v>81.54</v>
      </c>
      <c r="Y46">
        <f t="shared" si="5"/>
        <v>0.0025833333333333337</v>
      </c>
      <c r="Z46" t="e">
        <f t="shared" si="5"/>
        <v>#DIV/0!</v>
      </c>
      <c r="AA46">
        <f t="shared" si="5"/>
        <v>0.19439999999999968</v>
      </c>
      <c r="AB46" t="e">
        <f t="shared" si="5"/>
        <v>#DIV/0!</v>
      </c>
      <c r="AC46">
        <f t="shared" si="5"/>
        <v>0.05412500000000002</v>
      </c>
      <c r="AD46" t="e">
        <f t="shared" si="5"/>
        <v>#DIV/0!</v>
      </c>
      <c r="AE46">
        <f t="shared" si="5"/>
        <v>0.6663999999999999</v>
      </c>
      <c r="AF46" t="e">
        <f t="shared" si="5"/>
        <v>#DIV/0!</v>
      </c>
      <c r="AG46">
        <f t="shared" si="5"/>
        <v>0.01647368421052633</v>
      </c>
      <c r="AH46">
        <f t="shared" si="5"/>
        <v>0.1316</v>
      </c>
      <c r="AI46">
        <f t="shared" si="5"/>
        <v>0</v>
      </c>
      <c r="AJ46">
        <f t="shared" si="5"/>
        <v>94.63999999999999</v>
      </c>
      <c r="AK46">
        <f t="shared" si="5"/>
        <v>0</v>
      </c>
      <c r="AL46">
        <f t="shared" si="5"/>
        <v>0.0015238095238095243</v>
      </c>
      <c r="AM46">
        <f t="shared" si="5"/>
        <v>0.012499999999999997</v>
      </c>
      <c r="AN46">
        <f t="shared" si="5"/>
        <v>0.00020000000000000052</v>
      </c>
      <c r="AO46">
        <f t="shared" si="5"/>
        <v>0.00020000000000000052</v>
      </c>
    </row>
    <row r="47" spans="1:41" ht="12.75">
      <c r="A47" t="s">
        <v>112</v>
      </c>
      <c r="D47">
        <f>STDEV(D2:D40)</f>
        <v>0.2603996371243755</v>
      </c>
      <c r="E47">
        <f aca="true" t="shared" si="6" ref="E47:AO47">STDEV(E2:E40)</f>
        <v>0.4480578055356864</v>
      </c>
      <c r="F47">
        <f t="shared" si="6"/>
        <v>23.483574277983436</v>
      </c>
      <c r="G47">
        <f t="shared" si="6"/>
        <v>0.5942105955669624</v>
      </c>
      <c r="H47">
        <f t="shared" si="6"/>
        <v>0.5801193511153214</v>
      </c>
      <c r="I47">
        <f t="shared" si="6"/>
        <v>13.212115651930908</v>
      </c>
      <c r="J47" t="e">
        <f t="shared" si="6"/>
        <v>#DIV/0!</v>
      </c>
      <c r="K47">
        <f t="shared" si="6"/>
        <v>0.016044264428531213</v>
      </c>
      <c r="L47">
        <f t="shared" si="6"/>
        <v>0.4834380346366419</v>
      </c>
      <c r="M47">
        <f t="shared" si="6"/>
        <v>0.034358548884126705</v>
      </c>
      <c r="N47" t="e">
        <f t="shared" si="6"/>
        <v>#DIV/0!</v>
      </c>
      <c r="O47" t="e">
        <f t="shared" si="6"/>
        <v>#DIV/0!</v>
      </c>
      <c r="P47">
        <f t="shared" si="6"/>
        <v>0.10698208572778307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0.49992423668416247</v>
      </c>
      <c r="U47">
        <f t="shared" si="6"/>
        <v>16.295479480983417</v>
      </c>
      <c r="V47">
        <f t="shared" si="6"/>
        <v>2.567902711033526</v>
      </c>
      <c r="W47" t="e">
        <f t="shared" si="6"/>
        <v>#DIV/0!</v>
      </c>
      <c r="X47">
        <f t="shared" si="6"/>
        <v>18.35322405827742</v>
      </c>
      <c r="Y47">
        <f t="shared" si="6"/>
        <v>0.0024293034292807375</v>
      </c>
      <c r="Z47" t="e">
        <f t="shared" si="6"/>
        <v>#DIV/0!</v>
      </c>
      <c r="AA47">
        <f t="shared" si="6"/>
        <v>0.1466026375388061</v>
      </c>
      <c r="AB47" t="e">
        <f t="shared" si="6"/>
        <v>#DIV/0!</v>
      </c>
      <c r="AC47">
        <f t="shared" si="6"/>
        <v>0.055020401354564735</v>
      </c>
      <c r="AD47" t="e">
        <f t="shared" si="6"/>
        <v>#DIV/0!</v>
      </c>
      <c r="AE47">
        <f t="shared" si="6"/>
        <v>0.3846847193915202</v>
      </c>
      <c r="AF47" t="e">
        <f t="shared" si="6"/>
        <v>#DIV/0!</v>
      </c>
      <c r="AG47">
        <f t="shared" si="6"/>
        <v>0.010966456031678418</v>
      </c>
      <c r="AH47">
        <f t="shared" si="6"/>
        <v>0.1479524135209246</v>
      </c>
      <c r="AI47">
        <f t="shared" si="6"/>
        <v>0</v>
      </c>
      <c r="AJ47">
        <f t="shared" si="6"/>
        <v>31.35532915895904</v>
      </c>
      <c r="AK47">
        <f t="shared" si="6"/>
        <v>0</v>
      </c>
      <c r="AL47">
        <f t="shared" si="6"/>
        <v>0.001414533407843293</v>
      </c>
      <c r="AM47">
        <f t="shared" si="6"/>
        <v>0.007745966692414836</v>
      </c>
      <c r="AN47">
        <f t="shared" si="6"/>
        <v>0.000447213595499958</v>
      </c>
      <c r="AO47">
        <f t="shared" si="6"/>
        <v>0.000447213595499958</v>
      </c>
    </row>
    <row r="48" spans="1:41" ht="12.75">
      <c r="A48" t="s">
        <v>113</v>
      </c>
      <c r="D48">
        <f>VAR(D2:D11)</f>
        <v>0.10044444444439352</v>
      </c>
      <c r="E48">
        <f aca="true" t="shared" si="7" ref="E48:AO48">VAR(E2:E11)</f>
        <v>0.0054488888888888955</v>
      </c>
      <c r="F48">
        <f t="shared" si="7"/>
        <v>103.82222222221188</v>
      </c>
      <c r="G48">
        <f t="shared" si="7"/>
        <v>0.19777777777777475</v>
      </c>
      <c r="H48">
        <f t="shared" si="7"/>
        <v>0.2712222222222222</v>
      </c>
      <c r="I48">
        <f t="shared" si="7"/>
        <v>71.37777777778037</v>
      </c>
      <c r="J48" t="e">
        <f t="shared" si="7"/>
        <v>#DIV/0!</v>
      </c>
      <c r="K48">
        <f t="shared" si="7"/>
        <v>5.1377777777777675E-05</v>
      </c>
      <c r="L48">
        <f t="shared" si="7"/>
        <v>0.3249377777777782</v>
      </c>
      <c r="M48">
        <f t="shared" si="7"/>
        <v>0.00037401111111111233</v>
      </c>
      <c r="N48" t="e">
        <f t="shared" si="7"/>
        <v>#DIV/0!</v>
      </c>
      <c r="O48" t="e">
        <f t="shared" si="7"/>
        <v>#DIV/0!</v>
      </c>
      <c r="P48">
        <f t="shared" si="7"/>
        <v>0.0053585444444444645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0.29955555555555613</v>
      </c>
      <c r="U48">
        <f t="shared" si="7"/>
        <v>313.54544444444446</v>
      </c>
      <c r="V48">
        <f t="shared" si="7"/>
        <v>14.100294444444444</v>
      </c>
      <c r="W48" t="e">
        <f t="shared" si="7"/>
        <v>#DIV/0!</v>
      </c>
      <c r="X48">
        <f t="shared" si="7"/>
        <v>46.46233333333253</v>
      </c>
      <c r="Y48">
        <f t="shared" si="7"/>
        <v>6.944444444444441E-06</v>
      </c>
      <c r="Z48" t="e">
        <f t="shared" si="7"/>
        <v>#DIV/0!</v>
      </c>
      <c r="AA48">
        <f t="shared" si="7"/>
        <v>0.011783333333333701</v>
      </c>
      <c r="AB48" t="e">
        <f t="shared" si="7"/>
        <v>#DIV/0!</v>
      </c>
      <c r="AC48">
        <f t="shared" si="7"/>
        <v>0.002590055555555563</v>
      </c>
      <c r="AD48" t="e">
        <f t="shared" si="7"/>
        <v>#DIV/0!</v>
      </c>
      <c r="AE48">
        <f t="shared" si="7"/>
        <v>0.19731222222222458</v>
      </c>
      <c r="AF48" t="e">
        <f t="shared" si="7"/>
        <v>#DIV/0!</v>
      </c>
      <c r="AG48">
        <f t="shared" si="7"/>
        <v>0.00012854444444444508</v>
      </c>
      <c r="AH48">
        <f t="shared" si="7"/>
        <v>0.0032769000000000023</v>
      </c>
      <c r="AI48">
        <f t="shared" si="7"/>
        <v>0</v>
      </c>
      <c r="AJ48">
        <f t="shared" si="7"/>
        <v>1882.1777777777752</v>
      </c>
      <c r="AK48">
        <f t="shared" si="7"/>
        <v>0</v>
      </c>
      <c r="AL48">
        <f t="shared" si="7"/>
        <v>1.7416666666666666E-06</v>
      </c>
      <c r="AM48">
        <f t="shared" si="7"/>
        <v>6.786666666666664E-05</v>
      </c>
      <c r="AN48">
        <f t="shared" si="7"/>
        <v>3.3333333333333335E-07</v>
      </c>
      <c r="AO48">
        <f t="shared" si="7"/>
        <v>3.3333333333333335E-07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7" width="7.57421875" style="0" bestFit="1" customWidth="1"/>
    <col min="8" max="8" width="8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2" width="7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52</v>
      </c>
      <c r="B2" s="2">
        <v>36866</v>
      </c>
      <c r="C2" s="2">
        <v>1230</v>
      </c>
      <c r="D2" s="2">
        <v>21.7</v>
      </c>
      <c r="E2" s="2">
        <v>7.12</v>
      </c>
      <c r="F2" s="2">
        <v>289</v>
      </c>
      <c r="G2" s="2">
        <v>0.91</v>
      </c>
      <c r="H2" s="2">
        <v>1.5</v>
      </c>
      <c r="I2" s="2">
        <v>137</v>
      </c>
      <c r="J2" s="2"/>
      <c r="K2" s="2">
        <v>0.02</v>
      </c>
      <c r="L2" s="2">
        <v>5.7</v>
      </c>
      <c r="M2" s="2">
        <v>0.02</v>
      </c>
      <c r="N2" s="2"/>
      <c r="O2" s="2"/>
      <c r="P2" s="2">
        <v>0.33</v>
      </c>
      <c r="Q2" s="2"/>
      <c r="R2" s="2"/>
      <c r="S2" s="2"/>
      <c r="T2" s="2">
        <v>1.3</v>
      </c>
      <c r="U2" s="2">
        <v>5.4</v>
      </c>
      <c r="V2" s="2">
        <v>7.1</v>
      </c>
      <c r="W2" s="2"/>
      <c r="X2" s="2">
        <v>49</v>
      </c>
      <c r="Y2" s="2">
        <v>0.003</v>
      </c>
      <c r="Z2" s="2"/>
      <c r="AA2" s="2">
        <v>4.87</v>
      </c>
      <c r="AB2" s="2"/>
      <c r="AC2" s="2">
        <v>0.943</v>
      </c>
      <c r="AD2" s="2"/>
      <c r="AE2" s="2">
        <v>3.54</v>
      </c>
      <c r="AF2" s="2"/>
      <c r="AG2" s="2">
        <v>0.005</v>
      </c>
      <c r="AH2" s="2">
        <v>0.04</v>
      </c>
      <c r="AI2" s="2">
        <v>0.7</v>
      </c>
      <c r="AJ2" s="2">
        <v>162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52</v>
      </c>
      <c r="B3" s="2">
        <v>37047</v>
      </c>
      <c r="C3" s="2">
        <v>1410</v>
      </c>
      <c r="D3" s="2">
        <v>21.9</v>
      </c>
      <c r="E3" s="2">
        <v>7.43</v>
      </c>
      <c r="F3" s="2">
        <v>287</v>
      </c>
      <c r="G3" s="2">
        <v>0.91</v>
      </c>
      <c r="H3" s="2">
        <v>4.2</v>
      </c>
      <c r="I3" s="2">
        <v>137</v>
      </c>
      <c r="J3" s="2"/>
      <c r="K3" s="2">
        <v>0.02</v>
      </c>
      <c r="L3" s="2">
        <v>5.4</v>
      </c>
      <c r="M3" s="2">
        <v>0.086</v>
      </c>
      <c r="N3" s="2"/>
      <c r="O3" s="2"/>
      <c r="P3" s="2">
        <v>0.32</v>
      </c>
      <c r="Q3" s="2"/>
      <c r="R3" s="2"/>
      <c r="S3" s="2"/>
      <c r="T3" s="2">
        <v>2</v>
      </c>
      <c r="U3" s="2">
        <v>2.1</v>
      </c>
      <c r="V3" s="2">
        <v>1.84</v>
      </c>
      <c r="W3" s="2"/>
      <c r="X3" s="2">
        <v>50.8</v>
      </c>
      <c r="Y3" s="2">
        <v>0.003</v>
      </c>
      <c r="Z3" s="2"/>
      <c r="AA3" s="2">
        <v>5.05</v>
      </c>
      <c r="AB3" s="2"/>
      <c r="AC3" s="2">
        <v>0.467</v>
      </c>
      <c r="AD3" s="2"/>
      <c r="AE3" s="2">
        <v>3.8</v>
      </c>
      <c r="AF3" s="2"/>
      <c r="AG3" s="2">
        <v>0.014</v>
      </c>
      <c r="AH3" s="2">
        <v>0.04</v>
      </c>
      <c r="AI3" s="2">
        <v>1.5</v>
      </c>
      <c r="AJ3" s="2">
        <v>166</v>
      </c>
      <c r="AK3" s="2">
        <v>1.5</v>
      </c>
      <c r="AL3" s="2"/>
      <c r="AM3" s="2"/>
      <c r="AN3" s="2"/>
      <c r="AO3" s="2"/>
      <c r="AP3" s="2"/>
    </row>
    <row r="4" spans="1:42" ht="12.75">
      <c r="A4" s="2" t="s">
        <v>52</v>
      </c>
      <c r="B4" s="2">
        <v>37139</v>
      </c>
      <c r="C4" s="2">
        <v>1250</v>
      </c>
      <c r="D4" s="2">
        <v>22</v>
      </c>
      <c r="E4" s="2">
        <v>7.34</v>
      </c>
      <c r="F4" s="2">
        <v>287</v>
      </c>
      <c r="G4" s="2">
        <v>0.85</v>
      </c>
      <c r="H4" s="2">
        <v>3.9</v>
      </c>
      <c r="I4" s="2">
        <v>137</v>
      </c>
      <c r="J4" s="2"/>
      <c r="K4" s="2">
        <v>0.02</v>
      </c>
      <c r="L4" s="2">
        <v>5.6</v>
      </c>
      <c r="M4" s="2">
        <v>0.06</v>
      </c>
      <c r="N4" s="2"/>
      <c r="O4" s="2"/>
      <c r="P4" s="2">
        <v>0.32</v>
      </c>
      <c r="Q4" s="2"/>
      <c r="R4" s="2"/>
      <c r="S4" s="2"/>
      <c r="T4" s="2">
        <v>2</v>
      </c>
      <c r="U4" s="2">
        <v>1</v>
      </c>
      <c r="V4" s="2">
        <v>1</v>
      </c>
      <c r="W4" s="2"/>
      <c r="X4" s="2">
        <v>49</v>
      </c>
      <c r="Y4" s="2">
        <v>0.002</v>
      </c>
      <c r="Z4" s="2"/>
      <c r="AA4" s="2">
        <v>4.93</v>
      </c>
      <c r="AB4" s="2"/>
      <c r="AC4" s="2">
        <v>0.357</v>
      </c>
      <c r="AD4" s="2"/>
      <c r="AE4" s="2">
        <v>4.28</v>
      </c>
      <c r="AF4" s="2"/>
      <c r="AG4" s="2">
        <v>0.014</v>
      </c>
      <c r="AH4" s="2">
        <v>0.08</v>
      </c>
      <c r="AI4" s="2">
        <v>1</v>
      </c>
      <c r="AJ4" s="2">
        <v>170</v>
      </c>
      <c r="AK4" s="2">
        <v>1</v>
      </c>
      <c r="AL4" s="2"/>
      <c r="AM4" s="2"/>
      <c r="AN4" s="2"/>
      <c r="AO4" s="2"/>
      <c r="AP4" s="2"/>
    </row>
    <row r="5" spans="1:42" ht="12.75">
      <c r="A5" s="2" t="s">
        <v>52</v>
      </c>
      <c r="B5" s="2">
        <v>37229</v>
      </c>
      <c r="C5" s="2">
        <v>820</v>
      </c>
      <c r="D5" s="2">
        <v>21.6</v>
      </c>
      <c r="E5" s="2">
        <v>7.57</v>
      </c>
      <c r="F5" s="2">
        <v>289</v>
      </c>
      <c r="G5" s="2">
        <v>0.74</v>
      </c>
      <c r="H5" s="2">
        <v>4.3</v>
      </c>
      <c r="I5" s="2">
        <v>138</v>
      </c>
      <c r="J5" s="2"/>
      <c r="K5" s="2">
        <v>0.02</v>
      </c>
      <c r="L5" s="2">
        <v>4.98</v>
      </c>
      <c r="M5" s="2">
        <v>0.048</v>
      </c>
      <c r="N5" s="2"/>
      <c r="O5" s="2"/>
      <c r="P5" s="2">
        <v>0.32</v>
      </c>
      <c r="Q5" s="2"/>
      <c r="R5" s="2"/>
      <c r="S5" s="2"/>
      <c r="T5" s="2">
        <v>2.6</v>
      </c>
      <c r="U5" s="2">
        <v>5</v>
      </c>
      <c r="V5" s="2">
        <v>6.3</v>
      </c>
      <c r="W5" s="2"/>
      <c r="X5" s="2">
        <v>47.1</v>
      </c>
      <c r="Y5" s="2">
        <v>0.003</v>
      </c>
      <c r="Z5" s="2"/>
      <c r="AA5" s="2">
        <v>4.75</v>
      </c>
      <c r="AB5" s="2"/>
      <c r="AC5" s="2">
        <v>0.411</v>
      </c>
      <c r="AD5" s="2"/>
      <c r="AE5" s="2">
        <v>3.66</v>
      </c>
      <c r="AF5" s="2"/>
      <c r="AG5" s="2">
        <v>0.011</v>
      </c>
      <c r="AH5" s="2">
        <v>0.05</v>
      </c>
      <c r="AI5" s="2">
        <v>0.7</v>
      </c>
      <c r="AJ5" s="2">
        <v>96</v>
      </c>
      <c r="AK5" s="2">
        <v>0.7</v>
      </c>
      <c r="AL5" s="2">
        <v>0.002</v>
      </c>
      <c r="AM5" s="2">
        <v>0.005</v>
      </c>
      <c r="AN5" s="2"/>
      <c r="AO5" s="2"/>
      <c r="AP5" s="2"/>
    </row>
    <row r="6" spans="1:42" ht="12.75">
      <c r="A6" s="2" t="s">
        <v>52</v>
      </c>
      <c r="B6" s="2">
        <v>37327</v>
      </c>
      <c r="C6" s="2">
        <v>1050</v>
      </c>
      <c r="D6" s="2">
        <v>21.8</v>
      </c>
      <c r="E6" s="2">
        <v>7.45</v>
      </c>
      <c r="F6" s="2">
        <v>288</v>
      </c>
      <c r="G6" s="2">
        <v>0.8</v>
      </c>
      <c r="H6" s="2">
        <v>3</v>
      </c>
      <c r="I6" s="2">
        <v>137</v>
      </c>
      <c r="J6" s="2"/>
      <c r="K6" s="2">
        <v>0.02</v>
      </c>
      <c r="L6" s="2">
        <v>4.86</v>
      </c>
      <c r="M6" s="2">
        <v>0.064</v>
      </c>
      <c r="N6" s="2"/>
      <c r="O6" s="2"/>
      <c r="P6" s="2">
        <v>0.264</v>
      </c>
      <c r="Q6" s="2"/>
      <c r="R6" s="2"/>
      <c r="S6" s="2"/>
      <c r="T6" s="2">
        <v>2.7</v>
      </c>
      <c r="U6" s="2">
        <v>0.3</v>
      </c>
      <c r="V6" s="2">
        <v>0.4</v>
      </c>
      <c r="W6" s="2"/>
      <c r="X6" s="2">
        <v>48.9</v>
      </c>
      <c r="Y6" s="2">
        <v>0.002</v>
      </c>
      <c r="Z6" s="2"/>
      <c r="AA6" s="2">
        <v>5.21</v>
      </c>
      <c r="AB6" s="2"/>
      <c r="AC6" s="2">
        <v>0.484</v>
      </c>
      <c r="AD6" s="2"/>
      <c r="AE6" s="2">
        <v>4</v>
      </c>
      <c r="AF6" s="2"/>
      <c r="AG6" s="2">
        <v>0.012</v>
      </c>
      <c r="AH6" s="2">
        <v>0.04</v>
      </c>
      <c r="AI6" s="2"/>
      <c r="AJ6" s="2">
        <v>178</v>
      </c>
      <c r="AK6" s="2"/>
      <c r="AL6" s="2">
        <v>0.0005</v>
      </c>
      <c r="AM6" s="2">
        <v>0.023</v>
      </c>
      <c r="AN6" s="2">
        <v>0.005</v>
      </c>
      <c r="AO6" s="2">
        <v>0.005</v>
      </c>
      <c r="AP6" s="2"/>
    </row>
    <row r="7" spans="1:42" ht="12.75">
      <c r="A7" s="2" t="s">
        <v>52</v>
      </c>
      <c r="B7" s="2">
        <v>37411</v>
      </c>
      <c r="C7" s="2">
        <v>1055</v>
      </c>
      <c r="D7" s="2">
        <v>21.9</v>
      </c>
      <c r="E7" s="2">
        <v>7.44</v>
      </c>
      <c r="F7" s="2">
        <v>288</v>
      </c>
      <c r="G7" s="2">
        <v>0.78</v>
      </c>
      <c r="H7" s="2">
        <v>4.3</v>
      </c>
      <c r="I7" s="2">
        <v>134</v>
      </c>
      <c r="J7" s="2"/>
      <c r="K7" s="2">
        <v>0.02</v>
      </c>
      <c r="L7" s="2">
        <v>5.63</v>
      </c>
      <c r="M7" s="2">
        <v>0.076</v>
      </c>
      <c r="N7" s="2"/>
      <c r="O7" s="2"/>
      <c r="P7" s="2">
        <v>0.286</v>
      </c>
      <c r="Q7" s="2"/>
      <c r="R7" s="2"/>
      <c r="S7" s="2"/>
      <c r="T7" s="2">
        <v>2.9</v>
      </c>
      <c r="U7" s="2">
        <v>0.3</v>
      </c>
      <c r="V7" s="2">
        <v>0.38</v>
      </c>
      <c r="W7" s="2"/>
      <c r="X7" s="2">
        <v>44.9</v>
      </c>
      <c r="Y7" s="2">
        <v>0.001</v>
      </c>
      <c r="Z7" s="2"/>
      <c r="AA7" s="2">
        <v>4.69</v>
      </c>
      <c r="AB7" s="2"/>
      <c r="AC7" s="2">
        <v>0.27</v>
      </c>
      <c r="AD7" s="2"/>
      <c r="AE7" s="2">
        <v>3.21</v>
      </c>
      <c r="AF7" s="2"/>
      <c r="AG7" s="2">
        <v>0.016</v>
      </c>
      <c r="AH7" s="2">
        <v>0.127</v>
      </c>
      <c r="AI7" s="2"/>
      <c r="AJ7" s="2">
        <v>198</v>
      </c>
      <c r="AK7" s="2"/>
      <c r="AL7" s="2">
        <v>0.0001</v>
      </c>
      <c r="AM7" s="2">
        <v>0.023</v>
      </c>
      <c r="AN7" s="2">
        <v>0.005</v>
      </c>
      <c r="AO7" s="2">
        <v>0.005</v>
      </c>
      <c r="AP7" s="2"/>
    </row>
    <row r="8" spans="1:42" ht="12.75">
      <c r="A8" s="2" t="s">
        <v>52</v>
      </c>
      <c r="B8" s="2">
        <v>37593</v>
      </c>
      <c r="C8" s="2">
        <v>1100</v>
      </c>
      <c r="D8" s="2">
        <v>21.6</v>
      </c>
      <c r="E8" s="2">
        <v>7.42</v>
      </c>
      <c r="F8" s="2">
        <v>289</v>
      </c>
      <c r="G8" s="2">
        <v>1.37</v>
      </c>
      <c r="H8" s="2">
        <v>14.9</v>
      </c>
      <c r="I8" s="2">
        <v>128</v>
      </c>
      <c r="J8" s="2"/>
      <c r="K8" s="2">
        <v>0.037</v>
      </c>
      <c r="L8" s="2">
        <v>5.79</v>
      </c>
      <c r="M8" s="2">
        <v>0.1</v>
      </c>
      <c r="N8" s="2"/>
      <c r="O8" s="2"/>
      <c r="P8" s="2">
        <v>0.34</v>
      </c>
      <c r="Q8" s="2"/>
      <c r="R8" s="2"/>
      <c r="S8" s="2"/>
      <c r="T8" s="2">
        <v>2.1</v>
      </c>
      <c r="U8" s="2">
        <v>0.8</v>
      </c>
      <c r="V8" s="2">
        <v>0.85</v>
      </c>
      <c r="W8" s="2"/>
      <c r="X8" s="2">
        <v>48.8</v>
      </c>
      <c r="Y8" s="2">
        <v>0.003</v>
      </c>
      <c r="Z8" s="2"/>
      <c r="AA8" s="2">
        <v>5.11</v>
      </c>
      <c r="AB8" s="2"/>
      <c r="AC8" s="2">
        <v>0.36</v>
      </c>
      <c r="AD8" s="2"/>
      <c r="AE8" s="2">
        <v>3.58</v>
      </c>
      <c r="AF8" s="2"/>
      <c r="AG8" s="2">
        <v>0.04</v>
      </c>
      <c r="AH8" s="2">
        <v>0.1</v>
      </c>
      <c r="AI8" s="2"/>
      <c r="AJ8" s="2">
        <v>176</v>
      </c>
      <c r="AK8" s="2"/>
      <c r="AL8" s="2">
        <v>0.003</v>
      </c>
      <c r="AM8" s="2">
        <v>0.01</v>
      </c>
      <c r="AN8" s="2"/>
      <c r="AO8" s="2"/>
      <c r="AP8" s="2"/>
    </row>
    <row r="9" spans="1:42" ht="12.75">
      <c r="A9" s="2" t="s">
        <v>52</v>
      </c>
      <c r="B9" s="2">
        <v>37503</v>
      </c>
      <c r="C9" s="2">
        <v>930</v>
      </c>
      <c r="D9" s="2">
        <v>21.9</v>
      </c>
      <c r="E9" s="2">
        <v>7.44</v>
      </c>
      <c r="F9" s="2">
        <v>287</v>
      </c>
      <c r="G9" s="2">
        <v>0.8</v>
      </c>
      <c r="H9" s="2">
        <v>9.7</v>
      </c>
      <c r="I9" s="2">
        <v>139</v>
      </c>
      <c r="J9" s="2"/>
      <c r="K9" s="2">
        <v>0.02</v>
      </c>
      <c r="L9" s="2">
        <v>5.05</v>
      </c>
      <c r="M9" s="2">
        <v>0.046</v>
      </c>
      <c r="N9" s="2"/>
      <c r="O9" s="2"/>
      <c r="P9" s="2">
        <v>0.307</v>
      </c>
      <c r="Q9" s="2"/>
      <c r="R9" s="2"/>
      <c r="S9" s="2"/>
      <c r="T9" s="2">
        <v>2.4</v>
      </c>
      <c r="U9" s="2">
        <v>0.3</v>
      </c>
      <c r="V9" s="2">
        <v>0.38</v>
      </c>
      <c r="W9" s="2"/>
      <c r="X9" s="2">
        <v>55.4</v>
      </c>
      <c r="Y9" s="2">
        <v>0.003</v>
      </c>
      <c r="Z9" s="2"/>
      <c r="AA9" s="2">
        <v>5.47</v>
      </c>
      <c r="AB9" s="2"/>
      <c r="AC9" s="2">
        <v>0.586</v>
      </c>
      <c r="AD9" s="2"/>
      <c r="AE9" s="2">
        <v>3.96</v>
      </c>
      <c r="AF9" s="2"/>
      <c r="AG9" s="2">
        <v>0.013</v>
      </c>
      <c r="AH9" s="2">
        <v>0.127</v>
      </c>
      <c r="AI9" s="2"/>
      <c r="AJ9" s="2">
        <v>188</v>
      </c>
      <c r="AK9" s="2"/>
      <c r="AL9" s="2">
        <v>0.0005</v>
      </c>
      <c r="AM9" s="2">
        <v>0.023</v>
      </c>
      <c r="AN9" s="2">
        <v>0.005</v>
      </c>
      <c r="AO9" s="2">
        <v>0.005</v>
      </c>
      <c r="AP9" s="2"/>
    </row>
    <row r="10" spans="1:42" ht="12.75">
      <c r="A10" s="2" t="s">
        <v>52</v>
      </c>
      <c r="B10" s="2">
        <v>37685</v>
      </c>
      <c r="C10" s="2">
        <v>900</v>
      </c>
      <c r="D10" s="2">
        <v>21.8</v>
      </c>
      <c r="E10" s="2">
        <v>7.42</v>
      </c>
      <c r="F10" s="2">
        <v>286</v>
      </c>
      <c r="G10" s="2">
        <v>1.3</v>
      </c>
      <c r="H10" s="2">
        <v>13.3</v>
      </c>
      <c r="I10" s="2">
        <v>142</v>
      </c>
      <c r="J10" s="2"/>
      <c r="K10" s="2">
        <v>0.037</v>
      </c>
      <c r="L10" s="2">
        <v>6.13</v>
      </c>
      <c r="M10" s="2">
        <v>0.07</v>
      </c>
      <c r="N10" s="2"/>
      <c r="O10" s="2"/>
      <c r="P10" s="2">
        <v>0.35</v>
      </c>
      <c r="Q10" s="2"/>
      <c r="R10" s="2"/>
      <c r="S10" s="2"/>
      <c r="T10" s="2">
        <v>2.5</v>
      </c>
      <c r="U10" s="2">
        <v>1.4</v>
      </c>
      <c r="V10" s="2">
        <v>3.3</v>
      </c>
      <c r="W10" s="2"/>
      <c r="X10" s="2">
        <v>49.2</v>
      </c>
      <c r="Y10" s="2">
        <v>0.002</v>
      </c>
      <c r="Z10" s="2"/>
      <c r="AA10" s="2">
        <v>5.1</v>
      </c>
      <c r="AB10" s="2"/>
      <c r="AC10" s="2">
        <v>0.45</v>
      </c>
      <c r="AD10" s="2"/>
      <c r="AE10" s="2">
        <v>4.1</v>
      </c>
      <c r="AF10" s="2"/>
      <c r="AG10" s="2">
        <v>0.06</v>
      </c>
      <c r="AH10" s="2">
        <v>0.3</v>
      </c>
      <c r="AI10" s="2"/>
      <c r="AJ10" s="2">
        <v>282</v>
      </c>
      <c r="AK10" s="2"/>
      <c r="AL10" s="2">
        <v>0.003</v>
      </c>
      <c r="AM10" s="2">
        <v>0.01</v>
      </c>
      <c r="AN10" s="2"/>
      <c r="AO10" s="2"/>
      <c r="AP10" s="2"/>
    </row>
    <row r="11" spans="1:42" ht="12.75">
      <c r="A11" s="2" t="s">
        <v>52</v>
      </c>
      <c r="B11" s="2">
        <v>37775</v>
      </c>
      <c r="C11" s="2">
        <v>1100</v>
      </c>
      <c r="D11" s="2">
        <v>21.9</v>
      </c>
      <c r="E11" s="2">
        <v>7.37</v>
      </c>
      <c r="F11" s="2">
        <v>286</v>
      </c>
      <c r="G11" s="2">
        <v>0.98</v>
      </c>
      <c r="H11" s="2">
        <v>0.2</v>
      </c>
      <c r="I11" s="2">
        <v>141</v>
      </c>
      <c r="J11" s="2"/>
      <c r="K11" s="2">
        <v>0.04</v>
      </c>
      <c r="L11" s="2">
        <v>5.44</v>
      </c>
      <c r="M11" s="2">
        <v>0.13</v>
      </c>
      <c r="N11" s="2"/>
      <c r="O11" s="2"/>
      <c r="P11" s="2">
        <v>0.32</v>
      </c>
      <c r="Q11" s="2"/>
      <c r="R11" s="2"/>
      <c r="S11" s="2"/>
      <c r="T11" s="2"/>
      <c r="U11" s="2">
        <v>1.2</v>
      </c>
      <c r="V11" s="2">
        <v>1.6</v>
      </c>
      <c r="W11" s="2"/>
      <c r="X11" s="2">
        <v>51.3</v>
      </c>
      <c r="Y11" s="2"/>
      <c r="Z11" s="2"/>
      <c r="AA11" s="2">
        <v>5.45</v>
      </c>
      <c r="AB11" s="2"/>
      <c r="AC11" s="2">
        <v>0.42</v>
      </c>
      <c r="AD11" s="2"/>
      <c r="AE11" s="2">
        <v>3.76</v>
      </c>
      <c r="AF11" s="2"/>
      <c r="AG11" s="2">
        <v>0.04</v>
      </c>
      <c r="AH11" s="2">
        <v>0.2</v>
      </c>
      <c r="AI11" s="2"/>
      <c r="AJ11" s="2">
        <v>178</v>
      </c>
      <c r="AK11" s="2"/>
      <c r="AL11" s="2">
        <v>0.003</v>
      </c>
      <c r="AM11" s="2"/>
      <c r="AN11" s="2"/>
      <c r="AO11" s="2"/>
      <c r="AP11" s="2"/>
    </row>
    <row r="12" spans="1:42" ht="12.75">
      <c r="A12" s="2" t="s">
        <v>52</v>
      </c>
      <c r="B12" s="2">
        <v>38505</v>
      </c>
      <c r="C12" s="2">
        <v>1240</v>
      </c>
      <c r="D12" s="2">
        <v>22.1</v>
      </c>
      <c r="E12" s="2">
        <v>7.32</v>
      </c>
      <c r="F12" s="2">
        <v>282</v>
      </c>
      <c r="G12" s="2">
        <v>1.12</v>
      </c>
      <c r="H12" s="2">
        <v>9.2</v>
      </c>
      <c r="I12" s="2">
        <v>148</v>
      </c>
      <c r="J12" s="2"/>
      <c r="K12" s="2"/>
      <c r="L12" s="2">
        <v>6.04</v>
      </c>
      <c r="M12" s="2">
        <v>0.059</v>
      </c>
      <c r="N12" s="2"/>
      <c r="O12" s="2"/>
      <c r="P12" s="2">
        <v>0.35</v>
      </c>
      <c r="Q12" s="2"/>
      <c r="R12" s="2"/>
      <c r="S12" s="2"/>
      <c r="T12" s="2"/>
      <c r="U12" s="2"/>
      <c r="V12" s="2">
        <v>0.85</v>
      </c>
      <c r="W12" s="2"/>
      <c r="X12" s="2">
        <v>48.9</v>
      </c>
      <c r="Y12" s="2"/>
      <c r="Z12" s="2"/>
      <c r="AA12" s="2">
        <v>5.01</v>
      </c>
      <c r="AB12" s="2"/>
      <c r="AC12" s="2">
        <v>0.46</v>
      </c>
      <c r="AD12" s="2"/>
      <c r="AE12" s="2">
        <v>3.61</v>
      </c>
      <c r="AF12" s="2"/>
      <c r="AG12" s="2">
        <v>0.025</v>
      </c>
      <c r="AH12" s="2">
        <v>0.13</v>
      </c>
      <c r="AI12" s="2"/>
      <c r="AJ12" s="2">
        <v>137</v>
      </c>
      <c r="AK12" s="2"/>
      <c r="AL12" s="2">
        <v>0.0035</v>
      </c>
      <c r="AM12" s="2"/>
      <c r="AN12" s="2"/>
      <c r="AO12" s="2"/>
      <c r="AP12" s="2"/>
    </row>
    <row r="13" spans="1:42" ht="12.75">
      <c r="A13" s="2" t="s">
        <v>52</v>
      </c>
      <c r="B13" s="2">
        <v>37957</v>
      </c>
      <c r="C13" s="2">
        <v>1240</v>
      </c>
      <c r="D13" s="2">
        <v>21.7</v>
      </c>
      <c r="E13" s="2">
        <v>7.04</v>
      </c>
      <c r="F13" s="2">
        <v>284</v>
      </c>
      <c r="G13" s="2">
        <v>1.12</v>
      </c>
      <c r="H13" s="2">
        <v>28.8</v>
      </c>
      <c r="I13" s="2">
        <v>139</v>
      </c>
      <c r="J13" s="2"/>
      <c r="K13" s="2">
        <v>0.04</v>
      </c>
      <c r="L13" s="2">
        <v>4.13</v>
      </c>
      <c r="M13" s="2">
        <v>0.1</v>
      </c>
      <c r="N13" s="2"/>
      <c r="O13" s="2"/>
      <c r="P13" s="2">
        <v>0.35</v>
      </c>
      <c r="Q13" s="2"/>
      <c r="R13" s="2"/>
      <c r="S13" s="2"/>
      <c r="T13" s="2"/>
      <c r="U13" s="2"/>
      <c r="V13" s="2">
        <v>0.85</v>
      </c>
      <c r="W13" s="2"/>
      <c r="X13" s="2">
        <v>48.2</v>
      </c>
      <c r="Y13" s="2"/>
      <c r="Z13" s="2"/>
      <c r="AA13" s="2">
        <v>5.1</v>
      </c>
      <c r="AB13" s="2"/>
      <c r="AC13" s="2">
        <v>0.35</v>
      </c>
      <c r="AD13" s="2"/>
      <c r="AE13" s="2">
        <v>3.55</v>
      </c>
      <c r="AF13" s="2"/>
      <c r="AG13" s="2"/>
      <c r="AH13" s="2">
        <v>0.696</v>
      </c>
      <c r="AI13" s="2"/>
      <c r="AJ13" s="2">
        <v>122</v>
      </c>
      <c r="AK13" s="2"/>
      <c r="AL13" s="2">
        <v>0.0003</v>
      </c>
      <c r="AM13" s="2"/>
      <c r="AN13" s="2"/>
      <c r="AO13" s="2"/>
      <c r="AP13" s="2"/>
    </row>
    <row r="14" spans="1:42" ht="12.75">
      <c r="A14" s="2" t="s">
        <v>52</v>
      </c>
      <c r="B14" s="2">
        <v>38232</v>
      </c>
      <c r="C14" s="2">
        <v>945</v>
      </c>
      <c r="D14" s="2">
        <v>21.9</v>
      </c>
      <c r="E14" s="2">
        <v>7.44</v>
      </c>
      <c r="F14" s="2">
        <v>280</v>
      </c>
      <c r="G14" s="2">
        <v>1.19</v>
      </c>
      <c r="H14" s="2">
        <v>7.8</v>
      </c>
      <c r="I14" s="2">
        <v>143</v>
      </c>
      <c r="J14" s="2"/>
      <c r="K14" s="2">
        <v>0.219</v>
      </c>
      <c r="L14" s="2">
        <v>6.19</v>
      </c>
      <c r="M14" s="2">
        <v>0.11</v>
      </c>
      <c r="N14" s="2"/>
      <c r="O14" s="2"/>
      <c r="P14" s="2">
        <v>0.324</v>
      </c>
      <c r="Q14" s="2"/>
      <c r="R14" s="2"/>
      <c r="S14" s="2"/>
      <c r="T14" s="2"/>
      <c r="U14" s="2"/>
      <c r="V14" s="2">
        <v>0.85</v>
      </c>
      <c r="W14" s="2"/>
      <c r="X14" s="2">
        <v>47.7</v>
      </c>
      <c r="Y14" s="2"/>
      <c r="Z14" s="2"/>
      <c r="AA14" s="2">
        <v>4.98</v>
      </c>
      <c r="AB14" s="2"/>
      <c r="AC14" s="2">
        <v>0.37</v>
      </c>
      <c r="AD14" s="2"/>
      <c r="AE14" s="2">
        <v>3.66</v>
      </c>
      <c r="AF14" s="2"/>
      <c r="AG14" s="2">
        <v>0.032</v>
      </c>
      <c r="AH14" s="2">
        <v>0.31</v>
      </c>
      <c r="AI14" s="2"/>
      <c r="AJ14" s="2">
        <v>158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52</v>
      </c>
      <c r="B15" s="2">
        <v>38597</v>
      </c>
      <c r="C15" s="2">
        <v>1035</v>
      </c>
      <c r="D15" s="2">
        <v>21.9</v>
      </c>
      <c r="E15" s="2">
        <v>7.37</v>
      </c>
      <c r="F15" s="2">
        <v>290</v>
      </c>
      <c r="G15" s="2">
        <v>1.23</v>
      </c>
      <c r="H15" s="2"/>
      <c r="I15" s="2">
        <v>144</v>
      </c>
      <c r="J15" s="2"/>
      <c r="K15" s="2"/>
      <c r="L15" s="2">
        <v>5.88</v>
      </c>
      <c r="M15" s="2">
        <v>0.058</v>
      </c>
      <c r="N15" s="2"/>
      <c r="O15" s="2"/>
      <c r="P15" s="2">
        <v>0.321</v>
      </c>
      <c r="Q15" s="2"/>
      <c r="R15" s="2"/>
      <c r="S15" s="2"/>
      <c r="T15" s="2"/>
      <c r="U15" s="2"/>
      <c r="V15" s="2">
        <v>0.85</v>
      </c>
      <c r="W15" s="2"/>
      <c r="X15" s="2">
        <v>45.5</v>
      </c>
      <c r="Y15" s="2"/>
      <c r="Z15" s="2"/>
      <c r="AA15" s="2">
        <v>5.11</v>
      </c>
      <c r="AB15" s="2"/>
      <c r="AC15" s="2">
        <v>0.42</v>
      </c>
      <c r="AD15" s="2"/>
      <c r="AE15" s="2">
        <v>3.45</v>
      </c>
      <c r="AF15" s="2"/>
      <c r="AG15" s="2">
        <v>0.026</v>
      </c>
      <c r="AH15" s="2">
        <v>0.11</v>
      </c>
      <c r="AI15" s="2"/>
      <c r="AJ15" s="2">
        <v>159</v>
      </c>
      <c r="AK15" s="2"/>
      <c r="AL15" s="2">
        <v>0.0035</v>
      </c>
      <c r="AM15" s="2"/>
      <c r="AN15" s="2"/>
      <c r="AO15" s="2"/>
      <c r="AP15" s="2"/>
    </row>
    <row r="16" spans="1:42" ht="12.75">
      <c r="A16" s="2" t="s">
        <v>52</v>
      </c>
      <c r="B16" s="2">
        <v>38688</v>
      </c>
      <c r="C16" s="2">
        <v>1115</v>
      </c>
      <c r="D16" s="2">
        <v>21.6</v>
      </c>
      <c r="E16" s="2">
        <v>7.37</v>
      </c>
      <c r="F16" s="2">
        <v>294</v>
      </c>
      <c r="G16" s="2">
        <v>0.8</v>
      </c>
      <c r="H16" s="2"/>
      <c r="I16" s="2">
        <v>149</v>
      </c>
      <c r="J16" s="2"/>
      <c r="K16" s="2"/>
      <c r="L16" s="2">
        <v>5.16</v>
      </c>
      <c r="M16" s="2">
        <v>0.057</v>
      </c>
      <c r="N16" s="2"/>
      <c r="O16" s="2"/>
      <c r="P16" s="2">
        <v>0.298</v>
      </c>
      <c r="Q16" s="2"/>
      <c r="R16" s="2"/>
      <c r="S16" s="2"/>
      <c r="T16" s="2">
        <v>1.9</v>
      </c>
      <c r="U16" s="2"/>
      <c r="V16" s="2">
        <v>0.85</v>
      </c>
      <c r="W16" s="2"/>
      <c r="X16" s="2">
        <v>45.4</v>
      </c>
      <c r="Y16" s="2"/>
      <c r="Z16" s="2"/>
      <c r="AA16" s="2">
        <v>5.26</v>
      </c>
      <c r="AB16" s="2"/>
      <c r="AC16" s="2">
        <v>0.46</v>
      </c>
      <c r="AD16" s="2"/>
      <c r="AE16" s="2">
        <v>3.63</v>
      </c>
      <c r="AF16" s="2"/>
      <c r="AG16" s="2">
        <v>0.017</v>
      </c>
      <c r="AH16" s="2">
        <v>0.22</v>
      </c>
      <c r="AI16" s="2"/>
      <c r="AJ16" s="2">
        <v>172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52</v>
      </c>
      <c r="B17" s="2">
        <v>38870</v>
      </c>
      <c r="C17" s="2">
        <v>1025</v>
      </c>
      <c r="D17" s="2">
        <v>21.7</v>
      </c>
      <c r="E17" s="2">
        <v>7.37</v>
      </c>
      <c r="F17" s="2">
        <v>297</v>
      </c>
      <c r="G17" s="2">
        <v>0.79</v>
      </c>
      <c r="H17" s="2">
        <v>10.4</v>
      </c>
      <c r="I17" s="2">
        <v>151</v>
      </c>
      <c r="J17" s="2"/>
      <c r="K17" s="2"/>
      <c r="L17" s="2">
        <v>5.86</v>
      </c>
      <c r="M17" s="2">
        <v>0.12</v>
      </c>
      <c r="N17" s="2"/>
      <c r="O17" s="2"/>
      <c r="P17" s="2">
        <v>0.293</v>
      </c>
      <c r="Q17" s="2"/>
      <c r="R17" s="2"/>
      <c r="S17" s="2"/>
      <c r="T17" s="2"/>
      <c r="U17" s="2"/>
      <c r="V17" s="2">
        <v>0.85</v>
      </c>
      <c r="W17" s="2"/>
      <c r="X17" s="2">
        <v>5.28</v>
      </c>
      <c r="Y17" s="2"/>
      <c r="Z17" s="2"/>
      <c r="AA17" s="2">
        <v>5.69</v>
      </c>
      <c r="AB17" s="2"/>
      <c r="AC17" s="2">
        <v>0.521</v>
      </c>
      <c r="AD17" s="2"/>
      <c r="AE17" s="2">
        <v>4.09</v>
      </c>
      <c r="AF17" s="2"/>
      <c r="AG17" s="2">
        <v>0.015</v>
      </c>
      <c r="AH17" s="2">
        <v>0.26</v>
      </c>
      <c r="AI17" s="2"/>
      <c r="AJ17" s="2">
        <v>160</v>
      </c>
      <c r="AK17" s="2"/>
      <c r="AL17" s="2">
        <v>0.0022</v>
      </c>
      <c r="AM17" s="2"/>
      <c r="AN17" s="2"/>
      <c r="AO17" s="2"/>
      <c r="AP17" s="2"/>
    </row>
    <row r="18" spans="1:42" ht="12.75">
      <c r="A18" s="2" t="s">
        <v>52</v>
      </c>
      <c r="B18" s="2">
        <v>38323</v>
      </c>
      <c r="C18" s="2">
        <v>1125</v>
      </c>
      <c r="D18" s="2">
        <v>21.7</v>
      </c>
      <c r="E18" s="2">
        <v>7.5</v>
      </c>
      <c r="F18" s="2">
        <v>277</v>
      </c>
      <c r="G18" s="2">
        <v>1.7</v>
      </c>
      <c r="H18" s="2">
        <v>11.7</v>
      </c>
      <c r="I18" s="2">
        <v>138</v>
      </c>
      <c r="J18" s="2"/>
      <c r="K18" s="2">
        <v>0.04</v>
      </c>
      <c r="L18" s="2">
        <v>5.82</v>
      </c>
      <c r="M18" s="2">
        <v>0.06</v>
      </c>
      <c r="N18" s="2"/>
      <c r="O18" s="2"/>
      <c r="P18" s="2">
        <v>0.287</v>
      </c>
      <c r="Q18" s="2"/>
      <c r="R18" s="2"/>
      <c r="S18" s="2"/>
      <c r="T18" s="2"/>
      <c r="U18" s="2"/>
      <c r="V18" s="2">
        <v>0.85</v>
      </c>
      <c r="W18" s="2"/>
      <c r="X18" s="2">
        <v>46.3</v>
      </c>
      <c r="Y18" s="2"/>
      <c r="Z18" s="2"/>
      <c r="AA18" s="2">
        <v>4.81</v>
      </c>
      <c r="AB18" s="2"/>
      <c r="AC18" s="2">
        <v>0.42</v>
      </c>
      <c r="AD18" s="2"/>
      <c r="AE18" s="2">
        <v>3.41</v>
      </c>
      <c r="AF18" s="2"/>
      <c r="AG18" s="2">
        <v>0.027</v>
      </c>
      <c r="AH18" s="2">
        <v>0.27</v>
      </c>
      <c r="AI18" s="2"/>
      <c r="AJ18" s="2">
        <v>169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52</v>
      </c>
      <c r="B19" s="2">
        <v>38140</v>
      </c>
      <c r="C19" s="2">
        <v>945</v>
      </c>
      <c r="D19" s="2">
        <v>21.8</v>
      </c>
      <c r="E19" s="2">
        <v>7.47</v>
      </c>
      <c r="F19" s="2">
        <v>283</v>
      </c>
      <c r="G19" s="2">
        <v>0.98</v>
      </c>
      <c r="H19" s="2">
        <v>19.1</v>
      </c>
      <c r="I19" s="2">
        <v>142</v>
      </c>
      <c r="J19" s="2"/>
      <c r="K19" s="2">
        <v>0.04</v>
      </c>
      <c r="L19" s="2">
        <v>5.66</v>
      </c>
      <c r="M19" s="2">
        <v>0.04</v>
      </c>
      <c r="N19" s="2"/>
      <c r="O19" s="2"/>
      <c r="P19" s="2">
        <v>0.301</v>
      </c>
      <c r="Q19" s="2"/>
      <c r="R19" s="2"/>
      <c r="S19" s="2"/>
      <c r="T19" s="2"/>
      <c r="U19" s="2"/>
      <c r="V19" s="2">
        <v>0.85</v>
      </c>
      <c r="W19" s="2"/>
      <c r="X19" s="2">
        <v>49.6</v>
      </c>
      <c r="Y19" s="2"/>
      <c r="Z19" s="2"/>
      <c r="AA19" s="2">
        <v>5.23</v>
      </c>
      <c r="AB19" s="2"/>
      <c r="AC19" s="2">
        <v>0.523</v>
      </c>
      <c r="AD19" s="2"/>
      <c r="AE19" s="2">
        <v>3.73</v>
      </c>
      <c r="AF19" s="2"/>
      <c r="AG19" s="2">
        <v>0.053</v>
      </c>
      <c r="AH19" s="2">
        <v>0.39</v>
      </c>
      <c r="AI19" s="2"/>
      <c r="AJ19" s="2">
        <v>156</v>
      </c>
      <c r="AK19" s="2"/>
      <c r="AL19" s="2">
        <v>0.0003</v>
      </c>
      <c r="AM19" s="2"/>
      <c r="AN19" s="2"/>
      <c r="AO19" s="2"/>
      <c r="AP19" s="2"/>
    </row>
    <row r="20" spans="1:42" ht="12.75">
      <c r="A20" s="2" t="s">
        <v>52</v>
      </c>
      <c r="B20" s="2">
        <v>38048</v>
      </c>
      <c r="C20" s="2">
        <v>1005</v>
      </c>
      <c r="D20" s="2">
        <v>21.7</v>
      </c>
      <c r="E20" s="2">
        <v>7.4</v>
      </c>
      <c r="F20" s="2">
        <v>285</v>
      </c>
      <c r="G20" s="2">
        <v>0.83</v>
      </c>
      <c r="H20" s="2">
        <v>10.9</v>
      </c>
      <c r="I20" s="2">
        <v>140</v>
      </c>
      <c r="J20" s="2"/>
      <c r="K20" s="2">
        <v>0.04</v>
      </c>
      <c r="L20" s="2">
        <v>5.7</v>
      </c>
      <c r="M20" s="2">
        <v>0.05</v>
      </c>
      <c r="N20" s="2"/>
      <c r="O20" s="2"/>
      <c r="P20" s="2">
        <v>0.346</v>
      </c>
      <c r="Q20" s="2"/>
      <c r="R20" s="2"/>
      <c r="S20" s="2"/>
      <c r="T20" s="2">
        <v>2.1</v>
      </c>
      <c r="U20" s="2"/>
      <c r="V20" s="2">
        <v>0.85</v>
      </c>
      <c r="W20" s="2"/>
      <c r="X20" s="2">
        <v>54.9</v>
      </c>
      <c r="Y20" s="2"/>
      <c r="Z20" s="2"/>
      <c r="AA20" s="2">
        <v>5.9</v>
      </c>
      <c r="AB20" s="2"/>
      <c r="AC20" s="2">
        <v>0.42</v>
      </c>
      <c r="AD20" s="2"/>
      <c r="AE20" s="2">
        <v>4.34</v>
      </c>
      <c r="AF20" s="2"/>
      <c r="AG20" s="2">
        <v>0.06</v>
      </c>
      <c r="AH20" s="2">
        <v>0.11</v>
      </c>
      <c r="AI20" s="2"/>
      <c r="AJ20" s="2">
        <v>162</v>
      </c>
      <c r="AK20" s="2"/>
      <c r="AL20" s="2">
        <v>0.0003</v>
      </c>
      <c r="AM20" s="2"/>
      <c r="AN20" s="2"/>
      <c r="AO20" s="2"/>
      <c r="AP20" s="2"/>
    </row>
    <row r="21" spans="1:42" ht="12.75">
      <c r="A21" s="2" t="s">
        <v>52</v>
      </c>
      <c r="B21" s="2">
        <v>38778</v>
      </c>
      <c r="C21" s="2">
        <v>1105</v>
      </c>
      <c r="D21" s="2">
        <v>21.7</v>
      </c>
      <c r="E21" s="2">
        <v>7.46</v>
      </c>
      <c r="F21" s="2">
        <v>296</v>
      </c>
      <c r="G21" s="2">
        <v>0.83</v>
      </c>
      <c r="H21" s="2">
        <v>8.4</v>
      </c>
      <c r="I21" s="2">
        <v>147</v>
      </c>
      <c r="J21" s="2"/>
      <c r="K21" s="2"/>
      <c r="L21" s="2">
        <v>5.98</v>
      </c>
      <c r="M21" s="2">
        <v>0.12</v>
      </c>
      <c r="N21" s="2"/>
      <c r="O21" s="2"/>
      <c r="P21" s="2">
        <v>0.297</v>
      </c>
      <c r="Q21" s="2"/>
      <c r="R21" s="2"/>
      <c r="S21" s="2"/>
      <c r="T21" s="2"/>
      <c r="U21" s="2"/>
      <c r="V21" s="2">
        <v>0.85</v>
      </c>
      <c r="W21" s="2"/>
      <c r="X21" s="2">
        <v>45.5</v>
      </c>
      <c r="Y21" s="2"/>
      <c r="Z21" s="2"/>
      <c r="AA21" s="2">
        <v>5.26</v>
      </c>
      <c r="AB21" s="2"/>
      <c r="AC21" s="2">
        <v>0.46</v>
      </c>
      <c r="AD21" s="2"/>
      <c r="AE21" s="2">
        <v>3.66</v>
      </c>
      <c r="AF21" s="2"/>
      <c r="AG21" s="2">
        <v>0.033</v>
      </c>
      <c r="AH21" s="2">
        <v>0.22</v>
      </c>
      <c r="AI21" s="2"/>
      <c r="AJ21" s="2">
        <v>155</v>
      </c>
      <c r="AK21" s="2"/>
      <c r="AL21" s="2">
        <v>0.0035</v>
      </c>
      <c r="AM21" s="2"/>
      <c r="AN21" s="2"/>
      <c r="AO21" s="2"/>
      <c r="AP21" s="2"/>
    </row>
    <row r="22" spans="1:42" ht="12.75">
      <c r="A22" s="2" t="s">
        <v>52</v>
      </c>
      <c r="B22" s="2">
        <v>37869</v>
      </c>
      <c r="C22" s="2">
        <v>950</v>
      </c>
      <c r="D22" s="2">
        <v>21.8</v>
      </c>
      <c r="E22" s="2">
        <v>7.31</v>
      </c>
      <c r="F22" s="2">
        <v>284</v>
      </c>
      <c r="G22" s="2">
        <v>0.79</v>
      </c>
      <c r="H22" s="2">
        <v>11.4</v>
      </c>
      <c r="I22" s="2">
        <v>141</v>
      </c>
      <c r="J22" s="2"/>
      <c r="K22" s="2">
        <v>0.074</v>
      </c>
      <c r="L22" s="2">
        <v>5.48</v>
      </c>
      <c r="M22" s="2">
        <v>0.06</v>
      </c>
      <c r="N22" s="2"/>
      <c r="O22" s="2"/>
      <c r="P22" s="2">
        <v>0.372</v>
      </c>
      <c r="Q22" s="2"/>
      <c r="R22" s="2"/>
      <c r="S22" s="2"/>
      <c r="T22" s="2"/>
      <c r="U22" s="2"/>
      <c r="V22" s="2">
        <v>1.96</v>
      </c>
      <c r="W22" s="2"/>
      <c r="X22" s="2">
        <v>47.6</v>
      </c>
      <c r="Y22" s="2"/>
      <c r="Z22" s="2"/>
      <c r="AA22" s="2">
        <v>5.06</v>
      </c>
      <c r="AB22" s="2"/>
      <c r="AC22" s="2">
        <v>0.39</v>
      </c>
      <c r="AD22" s="2"/>
      <c r="AE22" s="2">
        <v>3.44</v>
      </c>
      <c r="AF22" s="2"/>
      <c r="AG22" s="2">
        <v>0.042</v>
      </c>
      <c r="AH22" s="2">
        <v>0.18</v>
      </c>
      <c r="AI22" s="2"/>
      <c r="AJ22" s="2">
        <v>131</v>
      </c>
      <c r="AK22" s="2"/>
      <c r="AL22" s="2">
        <v>0.003</v>
      </c>
      <c r="AM22" s="2"/>
      <c r="AN22" s="2"/>
      <c r="AO22" s="2"/>
      <c r="AP22" s="2"/>
    </row>
    <row r="23" spans="1:42" ht="12.75">
      <c r="A23" s="2" t="s">
        <v>52</v>
      </c>
      <c r="B23" s="2">
        <v>38415</v>
      </c>
      <c r="C23" s="2">
        <v>1455</v>
      </c>
      <c r="D23" s="2">
        <v>21.8</v>
      </c>
      <c r="E23" s="2">
        <v>7.43</v>
      </c>
      <c r="F23" s="2">
        <v>280</v>
      </c>
      <c r="G23" s="2">
        <v>1.31</v>
      </c>
      <c r="H23" s="2">
        <v>17</v>
      </c>
      <c r="I23" s="2">
        <v>145</v>
      </c>
      <c r="J23" s="2"/>
      <c r="K23" s="2">
        <v>0.04</v>
      </c>
      <c r="L23" s="2">
        <v>5.8</v>
      </c>
      <c r="M23" s="2">
        <v>0.11</v>
      </c>
      <c r="N23" s="2"/>
      <c r="O23" s="2"/>
      <c r="P23" s="2">
        <v>0.31</v>
      </c>
      <c r="Q23" s="2"/>
      <c r="R23" s="2"/>
      <c r="S23" s="2"/>
      <c r="T23" s="2"/>
      <c r="U23" s="2"/>
      <c r="V23" s="2">
        <v>0.85</v>
      </c>
      <c r="W23" s="2"/>
      <c r="X23" s="2">
        <v>48.1</v>
      </c>
      <c r="Y23" s="2"/>
      <c r="Z23" s="2"/>
      <c r="AA23" s="2">
        <v>4.97</v>
      </c>
      <c r="AB23" s="2"/>
      <c r="AC23" s="2">
        <v>0.47</v>
      </c>
      <c r="AD23" s="2"/>
      <c r="AE23" s="2">
        <v>3.68</v>
      </c>
      <c r="AF23" s="2"/>
      <c r="AG23" s="2"/>
      <c r="AH23" s="2">
        <v>0.18</v>
      </c>
      <c r="AI23" s="2"/>
      <c r="AJ23" s="2">
        <v>148</v>
      </c>
      <c r="AK23" s="2"/>
      <c r="AL23" s="2">
        <v>0.0003</v>
      </c>
      <c r="AM23" s="2"/>
      <c r="AN23" s="2"/>
      <c r="AO23" s="2"/>
      <c r="AP23" s="2"/>
    </row>
    <row r="37" ht="12.75">
      <c r="A37" t="s">
        <v>115</v>
      </c>
    </row>
    <row r="38" ht="12.75">
      <c r="A38" s="5">
        <v>51610006</v>
      </c>
    </row>
    <row r="39" ht="12.75">
      <c r="A39" t="s">
        <v>118</v>
      </c>
    </row>
    <row r="40" ht="12.75">
      <c r="A40" s="7">
        <v>2.5</v>
      </c>
    </row>
    <row r="41" spans="1:41" ht="12.75">
      <c r="A41" t="s">
        <v>106</v>
      </c>
      <c r="D41">
        <f>AVERAGE(D$2:D$40)</f>
        <v>21.795454545454543</v>
      </c>
      <c r="E41">
        <f aca="true" t="shared" si="0" ref="E41:AO41">AVERAGE(E$2:E$40)</f>
        <v>7.3854545454545475</v>
      </c>
      <c r="F41">
        <f t="shared" si="0"/>
        <v>286.72727272727275</v>
      </c>
      <c r="G41">
        <f t="shared" si="0"/>
        <v>1.0059090909090909</v>
      </c>
      <c r="H41">
        <f t="shared" si="0"/>
        <v>9.700000000000001</v>
      </c>
      <c r="I41">
        <f t="shared" si="0"/>
        <v>140.77272727272728</v>
      </c>
      <c r="J41" t="e">
        <f t="shared" si="0"/>
        <v>#DIV/0!</v>
      </c>
      <c r="K41">
        <f t="shared" si="0"/>
        <v>0.04394117647058824</v>
      </c>
      <c r="L41">
        <f t="shared" si="0"/>
        <v>5.558181818181819</v>
      </c>
      <c r="M41">
        <f t="shared" si="0"/>
        <v>0.07472727272727273</v>
      </c>
      <c r="N41" t="e">
        <f t="shared" si="0"/>
        <v>#DIV/0!</v>
      </c>
      <c r="O41" t="e">
        <f t="shared" si="0"/>
        <v>#DIV/0!</v>
      </c>
      <c r="P41">
        <f t="shared" si="0"/>
        <v>0.31845454545454543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2.227272727272727</v>
      </c>
      <c r="U41">
        <f t="shared" si="0"/>
        <v>1.78</v>
      </c>
      <c r="V41">
        <f t="shared" si="0"/>
        <v>1.566363636363637</v>
      </c>
      <c r="W41" t="e">
        <f t="shared" si="0"/>
        <v>#DIV/0!</v>
      </c>
      <c r="X41">
        <f t="shared" si="0"/>
        <v>46.699090909090906</v>
      </c>
      <c r="Y41">
        <f t="shared" si="0"/>
        <v>0.0024444444444444444</v>
      </c>
      <c r="Z41" t="e">
        <f t="shared" si="0"/>
        <v>#DIV/0!</v>
      </c>
      <c r="AA41">
        <f t="shared" si="0"/>
        <v>5.1368181818181835</v>
      </c>
      <c r="AB41" t="e">
        <f t="shared" si="0"/>
        <v>#DIV/0!</v>
      </c>
      <c r="AC41">
        <f t="shared" si="0"/>
        <v>0.4550909090909091</v>
      </c>
      <c r="AD41" t="e">
        <f t="shared" si="0"/>
        <v>#DIV/0!</v>
      </c>
      <c r="AE41">
        <f t="shared" si="0"/>
        <v>3.733636363636364</v>
      </c>
      <c r="AF41" t="e">
        <f t="shared" si="0"/>
        <v>#DIV/0!</v>
      </c>
      <c r="AG41">
        <f t="shared" si="0"/>
        <v>0.027750000000000007</v>
      </c>
      <c r="AH41">
        <f t="shared" si="0"/>
        <v>0.18999999999999997</v>
      </c>
      <c r="AI41">
        <f t="shared" si="0"/>
        <v>0.9750000000000001</v>
      </c>
      <c r="AJ41">
        <f t="shared" si="0"/>
        <v>164.6818181818182</v>
      </c>
      <c r="AK41">
        <f t="shared" si="0"/>
        <v>0.9750000000000001</v>
      </c>
      <c r="AL41">
        <f t="shared" si="0"/>
        <v>0.0017421052631578953</v>
      </c>
      <c r="AM41">
        <f t="shared" si="0"/>
        <v>0.015666666666666666</v>
      </c>
      <c r="AN41">
        <f t="shared" si="0"/>
        <v>0.005</v>
      </c>
      <c r="AO41">
        <f t="shared" si="0"/>
        <v>0.005</v>
      </c>
    </row>
    <row r="42" spans="1:41" ht="12.75">
      <c r="A42" t="s">
        <v>107</v>
      </c>
      <c r="D42">
        <f>MEDIAN(D$2:D$40)</f>
        <v>21.8</v>
      </c>
      <c r="E42">
        <f aca="true" t="shared" si="1" ref="E42:AO42">MEDIAN(E$2:E$40)</f>
        <v>7.42</v>
      </c>
      <c r="F42">
        <f t="shared" si="1"/>
        <v>287</v>
      </c>
      <c r="G42">
        <f t="shared" si="1"/>
        <v>0.91</v>
      </c>
      <c r="H42">
        <f t="shared" si="1"/>
        <v>9.45</v>
      </c>
      <c r="I42">
        <f t="shared" si="1"/>
        <v>140.5</v>
      </c>
      <c r="J42" t="e">
        <f t="shared" si="1"/>
        <v>#NUM!</v>
      </c>
      <c r="K42">
        <f t="shared" si="1"/>
        <v>0.037</v>
      </c>
      <c r="L42">
        <f t="shared" si="1"/>
        <v>5.68</v>
      </c>
      <c r="M42">
        <f t="shared" si="1"/>
        <v>0.062</v>
      </c>
      <c r="N42" t="e">
        <f t="shared" si="1"/>
        <v>#NUM!</v>
      </c>
      <c r="O42" t="e">
        <f t="shared" si="1"/>
        <v>#NUM!</v>
      </c>
      <c r="P42">
        <f t="shared" si="1"/>
        <v>0.32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2.1</v>
      </c>
      <c r="U42">
        <f t="shared" si="1"/>
        <v>1.1</v>
      </c>
      <c r="V42">
        <f t="shared" si="1"/>
        <v>0.85</v>
      </c>
      <c r="W42" t="e">
        <f t="shared" si="1"/>
        <v>#NUM!</v>
      </c>
      <c r="X42">
        <f t="shared" si="1"/>
        <v>48.5</v>
      </c>
      <c r="Y42">
        <f t="shared" si="1"/>
        <v>0.003</v>
      </c>
      <c r="Z42" t="e">
        <f t="shared" si="1"/>
        <v>#NUM!</v>
      </c>
      <c r="AA42">
        <f t="shared" si="1"/>
        <v>5.1</v>
      </c>
      <c r="AB42" t="e">
        <f t="shared" si="1"/>
        <v>#NUM!</v>
      </c>
      <c r="AC42">
        <f t="shared" si="1"/>
        <v>0.435</v>
      </c>
      <c r="AD42" t="e">
        <f t="shared" si="1"/>
        <v>#NUM!</v>
      </c>
      <c r="AE42">
        <f t="shared" si="1"/>
        <v>3.66</v>
      </c>
      <c r="AF42" t="e">
        <f t="shared" si="1"/>
        <v>#NUM!</v>
      </c>
      <c r="AG42">
        <f t="shared" si="1"/>
        <v>0.025500000000000002</v>
      </c>
      <c r="AH42">
        <f t="shared" si="1"/>
        <v>0.155</v>
      </c>
      <c r="AI42">
        <f t="shared" si="1"/>
        <v>0.85</v>
      </c>
      <c r="AJ42">
        <f t="shared" si="1"/>
        <v>162</v>
      </c>
      <c r="AK42">
        <f t="shared" si="1"/>
        <v>0.85</v>
      </c>
      <c r="AL42">
        <f t="shared" si="1"/>
        <v>0.002</v>
      </c>
      <c r="AM42">
        <f t="shared" si="1"/>
        <v>0.0165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22.1</v>
      </c>
      <c r="E43">
        <f aca="true" t="shared" si="2" ref="E43:AO43">MAX(E$2:E$40)</f>
        <v>7.57</v>
      </c>
      <c r="F43">
        <f t="shared" si="2"/>
        <v>297</v>
      </c>
      <c r="G43">
        <f t="shared" si="2"/>
        <v>1.7</v>
      </c>
      <c r="H43">
        <f t="shared" si="2"/>
        <v>28.8</v>
      </c>
      <c r="I43">
        <f t="shared" si="2"/>
        <v>151</v>
      </c>
      <c r="J43">
        <f t="shared" si="2"/>
        <v>0</v>
      </c>
      <c r="K43">
        <f t="shared" si="2"/>
        <v>0.219</v>
      </c>
      <c r="L43">
        <f t="shared" si="2"/>
        <v>6.19</v>
      </c>
      <c r="M43">
        <f t="shared" si="2"/>
        <v>0.13</v>
      </c>
      <c r="N43">
        <f t="shared" si="2"/>
        <v>0</v>
      </c>
      <c r="O43">
        <f t="shared" si="2"/>
        <v>0</v>
      </c>
      <c r="P43">
        <f t="shared" si="2"/>
        <v>0.372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2.9</v>
      </c>
      <c r="U43">
        <f t="shared" si="2"/>
        <v>5.4</v>
      </c>
      <c r="V43">
        <f t="shared" si="2"/>
        <v>7.1</v>
      </c>
      <c r="W43">
        <f t="shared" si="2"/>
        <v>0</v>
      </c>
      <c r="X43">
        <f t="shared" si="2"/>
        <v>55.4</v>
      </c>
      <c r="Y43">
        <f t="shared" si="2"/>
        <v>0.003</v>
      </c>
      <c r="Z43">
        <f t="shared" si="2"/>
        <v>0</v>
      </c>
      <c r="AA43">
        <f t="shared" si="2"/>
        <v>5.9</v>
      </c>
      <c r="AB43">
        <f t="shared" si="2"/>
        <v>0</v>
      </c>
      <c r="AC43">
        <f t="shared" si="2"/>
        <v>0.943</v>
      </c>
      <c r="AD43">
        <f t="shared" si="2"/>
        <v>0</v>
      </c>
      <c r="AE43">
        <f t="shared" si="2"/>
        <v>4.34</v>
      </c>
      <c r="AF43">
        <f t="shared" si="2"/>
        <v>0</v>
      </c>
      <c r="AG43">
        <f t="shared" si="2"/>
        <v>0.06</v>
      </c>
      <c r="AH43">
        <f t="shared" si="2"/>
        <v>0.696</v>
      </c>
      <c r="AI43">
        <f t="shared" si="2"/>
        <v>1.5</v>
      </c>
      <c r="AJ43">
        <f t="shared" si="2"/>
        <v>282</v>
      </c>
      <c r="AK43">
        <f t="shared" si="2"/>
        <v>1.5</v>
      </c>
      <c r="AL43">
        <f t="shared" si="2"/>
        <v>0.0035</v>
      </c>
      <c r="AM43">
        <f t="shared" si="2"/>
        <v>0.023</v>
      </c>
      <c r="AN43">
        <f t="shared" si="2"/>
        <v>0.005</v>
      </c>
      <c r="AO43">
        <f t="shared" si="2"/>
        <v>0.005</v>
      </c>
    </row>
    <row r="44" spans="1:41" ht="12.75">
      <c r="A44" t="s">
        <v>108</v>
      </c>
      <c r="D44">
        <f>MIN(D$2:D$40)</f>
        <v>21.6</v>
      </c>
      <c r="E44">
        <f aca="true" t="shared" si="3" ref="E44:AO44">MIN(E$2:E$40)</f>
        <v>7.04</v>
      </c>
      <c r="F44">
        <f t="shared" si="3"/>
        <v>277</v>
      </c>
      <c r="G44">
        <f t="shared" si="3"/>
        <v>0.74</v>
      </c>
      <c r="H44">
        <f t="shared" si="3"/>
        <v>0.2</v>
      </c>
      <c r="I44">
        <f t="shared" si="3"/>
        <v>128</v>
      </c>
      <c r="J44">
        <f t="shared" si="3"/>
        <v>0</v>
      </c>
      <c r="K44">
        <f t="shared" si="3"/>
        <v>0.02</v>
      </c>
      <c r="L44">
        <f t="shared" si="3"/>
        <v>4.13</v>
      </c>
      <c r="M44">
        <f t="shared" si="3"/>
        <v>0.02</v>
      </c>
      <c r="N44">
        <f t="shared" si="3"/>
        <v>0</v>
      </c>
      <c r="O44">
        <f t="shared" si="3"/>
        <v>0</v>
      </c>
      <c r="P44">
        <f t="shared" si="3"/>
        <v>0.264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1.3</v>
      </c>
      <c r="U44">
        <f t="shared" si="3"/>
        <v>0.3</v>
      </c>
      <c r="V44">
        <f t="shared" si="3"/>
        <v>0.38</v>
      </c>
      <c r="W44">
        <f t="shared" si="3"/>
        <v>0</v>
      </c>
      <c r="X44">
        <f t="shared" si="3"/>
        <v>5.28</v>
      </c>
      <c r="Y44">
        <f t="shared" si="3"/>
        <v>0.001</v>
      </c>
      <c r="Z44">
        <f t="shared" si="3"/>
        <v>0</v>
      </c>
      <c r="AA44">
        <f t="shared" si="3"/>
        <v>4.69</v>
      </c>
      <c r="AB44">
        <f t="shared" si="3"/>
        <v>0</v>
      </c>
      <c r="AC44">
        <f t="shared" si="3"/>
        <v>0.27</v>
      </c>
      <c r="AD44">
        <f t="shared" si="3"/>
        <v>0</v>
      </c>
      <c r="AE44">
        <f t="shared" si="3"/>
        <v>3.21</v>
      </c>
      <c r="AF44">
        <f t="shared" si="3"/>
        <v>0</v>
      </c>
      <c r="AG44">
        <f t="shared" si="3"/>
        <v>0.005</v>
      </c>
      <c r="AH44">
        <f t="shared" si="3"/>
        <v>0.04</v>
      </c>
      <c r="AI44">
        <f t="shared" si="3"/>
        <v>0.7</v>
      </c>
      <c r="AJ44">
        <f t="shared" si="3"/>
        <v>96</v>
      </c>
      <c r="AK44">
        <f t="shared" si="3"/>
        <v>0.7</v>
      </c>
      <c r="AL44">
        <f t="shared" si="3"/>
        <v>0.0001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0.3045454545454582</v>
      </c>
      <c r="E45">
        <f aca="true" t="shared" si="4" ref="E45:AO45">E43-E41</f>
        <v>0.1845454545454528</v>
      </c>
      <c r="F45">
        <f t="shared" si="4"/>
        <v>10.272727272727252</v>
      </c>
      <c r="G45">
        <f t="shared" si="4"/>
        <v>0.6940909090909091</v>
      </c>
      <c r="H45">
        <f t="shared" si="4"/>
        <v>19.1</v>
      </c>
      <c r="I45">
        <f t="shared" si="4"/>
        <v>10.22727272727272</v>
      </c>
      <c r="J45" t="e">
        <f t="shared" si="4"/>
        <v>#DIV/0!</v>
      </c>
      <c r="K45">
        <f t="shared" si="4"/>
        <v>0.17505882352941177</v>
      </c>
      <c r="L45">
        <f t="shared" si="4"/>
        <v>0.6318181818181818</v>
      </c>
      <c r="M45">
        <f t="shared" si="4"/>
        <v>0.05527272727272728</v>
      </c>
      <c r="N45" t="e">
        <f t="shared" si="4"/>
        <v>#DIV/0!</v>
      </c>
      <c r="O45" t="e">
        <f t="shared" si="4"/>
        <v>#DIV/0!</v>
      </c>
      <c r="P45">
        <f t="shared" si="4"/>
        <v>0.05354545454545456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0.6727272727272728</v>
      </c>
      <c r="U45">
        <f t="shared" si="4"/>
        <v>3.62</v>
      </c>
      <c r="V45">
        <f t="shared" si="4"/>
        <v>5.533636363636362</v>
      </c>
      <c r="W45" t="e">
        <f t="shared" si="4"/>
        <v>#DIV/0!</v>
      </c>
      <c r="X45">
        <f t="shared" si="4"/>
        <v>8.700909090909093</v>
      </c>
      <c r="Y45">
        <f t="shared" si="4"/>
        <v>0.0005555555555555557</v>
      </c>
      <c r="Z45" t="e">
        <f t="shared" si="4"/>
        <v>#DIV/0!</v>
      </c>
      <c r="AA45">
        <f t="shared" si="4"/>
        <v>0.7631818181818169</v>
      </c>
      <c r="AB45" t="e">
        <f t="shared" si="4"/>
        <v>#DIV/0!</v>
      </c>
      <c r="AC45">
        <f t="shared" si="4"/>
        <v>0.48790909090909085</v>
      </c>
      <c r="AD45" t="e">
        <f t="shared" si="4"/>
        <v>#DIV/0!</v>
      </c>
      <c r="AE45">
        <f t="shared" si="4"/>
        <v>0.606363636363636</v>
      </c>
      <c r="AF45" t="e">
        <f t="shared" si="4"/>
        <v>#DIV/0!</v>
      </c>
      <c r="AG45">
        <f t="shared" si="4"/>
        <v>0.03224999999999999</v>
      </c>
      <c r="AH45">
        <f t="shared" si="4"/>
        <v>0.506</v>
      </c>
      <c r="AI45">
        <f t="shared" si="4"/>
        <v>0.5249999999999999</v>
      </c>
      <c r="AJ45">
        <f t="shared" si="4"/>
        <v>117.31818181818181</v>
      </c>
      <c r="AK45">
        <f t="shared" si="4"/>
        <v>0.5249999999999999</v>
      </c>
      <c r="AL45">
        <f t="shared" si="4"/>
        <v>0.0017578947368421048</v>
      </c>
      <c r="AM45">
        <f t="shared" si="4"/>
        <v>0.007333333333333334</v>
      </c>
      <c r="AN45">
        <f t="shared" si="4"/>
        <v>0</v>
      </c>
      <c r="AO45">
        <f t="shared" si="4"/>
        <v>0</v>
      </c>
    </row>
    <row r="46" spans="1:41" ht="12.75">
      <c r="A46" t="s">
        <v>111</v>
      </c>
      <c r="D46">
        <f>D41-D44</f>
        <v>0.19545454545454177</v>
      </c>
      <c r="E46">
        <f aca="true" t="shared" si="5" ref="E46:AO46">E41-E44</f>
        <v>0.34545454545454746</v>
      </c>
      <c r="F46">
        <f t="shared" si="5"/>
        <v>9.727272727272748</v>
      </c>
      <c r="G46">
        <f t="shared" si="5"/>
        <v>0.2659090909090909</v>
      </c>
      <c r="H46">
        <f t="shared" si="5"/>
        <v>9.500000000000002</v>
      </c>
      <c r="I46">
        <f t="shared" si="5"/>
        <v>12.77272727272728</v>
      </c>
      <c r="J46" t="e">
        <f t="shared" si="5"/>
        <v>#DIV/0!</v>
      </c>
      <c r="K46">
        <f t="shared" si="5"/>
        <v>0.02394117647058824</v>
      </c>
      <c r="L46">
        <f t="shared" si="5"/>
        <v>1.4281818181818187</v>
      </c>
      <c r="M46">
        <f t="shared" si="5"/>
        <v>0.05472727272727272</v>
      </c>
      <c r="N46" t="e">
        <f t="shared" si="5"/>
        <v>#DIV/0!</v>
      </c>
      <c r="O46" t="e">
        <f t="shared" si="5"/>
        <v>#DIV/0!</v>
      </c>
      <c r="P46">
        <f t="shared" si="5"/>
        <v>0.05445454545454542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0.927272727272727</v>
      </c>
      <c r="U46">
        <f t="shared" si="5"/>
        <v>1.48</v>
      </c>
      <c r="V46">
        <f t="shared" si="5"/>
        <v>1.186363636363637</v>
      </c>
      <c r="W46" t="e">
        <f t="shared" si="5"/>
        <v>#DIV/0!</v>
      </c>
      <c r="X46">
        <f t="shared" si="5"/>
        <v>41.419090909090905</v>
      </c>
      <c r="Y46">
        <f t="shared" si="5"/>
        <v>0.0014444444444444444</v>
      </c>
      <c r="Z46" t="e">
        <f t="shared" si="5"/>
        <v>#DIV/0!</v>
      </c>
      <c r="AA46">
        <f t="shared" si="5"/>
        <v>0.4468181818181831</v>
      </c>
      <c r="AB46" t="e">
        <f t="shared" si="5"/>
        <v>#DIV/0!</v>
      </c>
      <c r="AC46">
        <f t="shared" si="5"/>
        <v>0.18509090909090908</v>
      </c>
      <c r="AD46" t="e">
        <f t="shared" si="5"/>
        <v>#DIV/0!</v>
      </c>
      <c r="AE46">
        <f t="shared" si="5"/>
        <v>0.5236363636363639</v>
      </c>
      <c r="AF46" t="e">
        <f t="shared" si="5"/>
        <v>#DIV/0!</v>
      </c>
      <c r="AG46">
        <f t="shared" si="5"/>
        <v>0.022750000000000006</v>
      </c>
      <c r="AH46">
        <f t="shared" si="5"/>
        <v>0.14999999999999997</v>
      </c>
      <c r="AI46">
        <f t="shared" si="5"/>
        <v>0.27500000000000013</v>
      </c>
      <c r="AJ46">
        <f t="shared" si="5"/>
        <v>68.68181818181819</v>
      </c>
      <c r="AK46">
        <f t="shared" si="5"/>
        <v>0.27500000000000013</v>
      </c>
      <c r="AL46">
        <f t="shared" si="5"/>
        <v>0.0016421052631578953</v>
      </c>
      <c r="AM46">
        <f t="shared" si="5"/>
        <v>0.010666666666666665</v>
      </c>
      <c r="AN46">
        <f t="shared" si="5"/>
        <v>0</v>
      </c>
      <c r="AO46">
        <f t="shared" si="5"/>
        <v>0</v>
      </c>
    </row>
    <row r="47" spans="1:41" ht="12.75">
      <c r="A47" t="s">
        <v>112</v>
      </c>
      <c r="D47">
        <f>STDEV(D2:D40)</f>
        <v>0.13265520192364305</v>
      </c>
      <c r="E47">
        <f aca="true" t="shared" si="6" ref="E47:AO47">STDEV(E2:E40)</f>
        <v>0.11595266984844067</v>
      </c>
      <c r="F47">
        <f t="shared" si="6"/>
        <v>4.94909148162584</v>
      </c>
      <c r="G47">
        <f t="shared" si="6"/>
        <v>0.253690082598154</v>
      </c>
      <c r="H47">
        <f t="shared" si="6"/>
        <v>6.826496365748604</v>
      </c>
      <c r="I47">
        <f t="shared" si="6"/>
        <v>5.290889007861249</v>
      </c>
      <c r="J47" t="e">
        <f t="shared" si="6"/>
        <v>#DIV/0!</v>
      </c>
      <c r="K47">
        <f t="shared" si="6"/>
        <v>0.04726979821756606</v>
      </c>
      <c r="L47">
        <f t="shared" si="6"/>
        <v>0.48267741730631675</v>
      </c>
      <c r="M47">
        <f t="shared" si="6"/>
        <v>0.030103285405546566</v>
      </c>
      <c r="N47" t="e">
        <f t="shared" si="6"/>
        <v>#DIV/0!</v>
      </c>
      <c r="O47" t="e">
        <f t="shared" si="6"/>
        <v>#DIV/0!</v>
      </c>
      <c r="P47">
        <f t="shared" si="6"/>
        <v>0.0260927416886607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0.4496463256625348</v>
      </c>
      <c r="U47">
        <f t="shared" si="6"/>
        <v>1.8913839730031907</v>
      </c>
      <c r="V47">
        <f t="shared" si="6"/>
        <v>1.7851118291088204</v>
      </c>
      <c r="W47" t="e">
        <f t="shared" si="6"/>
        <v>#DIV/0!</v>
      </c>
      <c r="X47">
        <f t="shared" si="6"/>
        <v>9.63623217667425</v>
      </c>
      <c r="Y47">
        <f t="shared" si="6"/>
        <v>0.000726483157256779</v>
      </c>
      <c r="Z47" t="e">
        <f t="shared" si="6"/>
        <v>#DIV/0!</v>
      </c>
      <c r="AA47">
        <f t="shared" si="6"/>
        <v>0.2926136142983023</v>
      </c>
      <c r="AB47" t="e">
        <f t="shared" si="6"/>
        <v>#DIV/0!</v>
      </c>
      <c r="AC47">
        <f t="shared" si="6"/>
        <v>0.12868562989701432</v>
      </c>
      <c r="AD47" t="e">
        <f t="shared" si="6"/>
        <v>#DIV/0!</v>
      </c>
      <c r="AE47">
        <f t="shared" si="6"/>
        <v>0.28787473225668525</v>
      </c>
      <c r="AF47" t="e">
        <f t="shared" si="6"/>
        <v>#DIV/0!</v>
      </c>
      <c r="AG47">
        <f t="shared" si="6"/>
        <v>0.01675795176530893</v>
      </c>
      <c r="AH47">
        <f t="shared" si="6"/>
        <v>0.14921604662846608</v>
      </c>
      <c r="AI47">
        <f t="shared" si="6"/>
        <v>0.377491721763537</v>
      </c>
      <c r="AJ47">
        <f t="shared" si="6"/>
        <v>34.50519127766464</v>
      </c>
      <c r="AK47">
        <f t="shared" si="6"/>
        <v>0.377491721763537</v>
      </c>
      <c r="AL47">
        <f t="shared" si="6"/>
        <v>0.0014380989725922054</v>
      </c>
      <c r="AM47">
        <f t="shared" si="6"/>
        <v>0.008238122763510304</v>
      </c>
      <c r="AN47">
        <f t="shared" si="6"/>
        <v>0</v>
      </c>
      <c r="AO47">
        <f t="shared" si="6"/>
        <v>0</v>
      </c>
    </row>
    <row r="48" spans="1:41" ht="12.75">
      <c r="A48" t="s">
        <v>113</v>
      </c>
      <c r="D48">
        <f>VAR(D2:D11)</f>
        <v>0.018777777777777546</v>
      </c>
      <c r="E48">
        <f aca="true" t="shared" si="7" ref="E48:AO48">VAR(E2:E11)</f>
        <v>0.01324444444445463</v>
      </c>
      <c r="F48">
        <f t="shared" si="7"/>
        <v>1.3777777777803648</v>
      </c>
      <c r="G48">
        <f t="shared" si="7"/>
        <v>0.04784888888888873</v>
      </c>
      <c r="H48">
        <f t="shared" si="7"/>
        <v>24.71788888888889</v>
      </c>
      <c r="I48">
        <f t="shared" si="7"/>
        <v>15.11111111111111</v>
      </c>
      <c r="J48" t="e">
        <f t="shared" si="7"/>
        <v>#DIV/0!</v>
      </c>
      <c r="K48">
        <f t="shared" si="7"/>
        <v>7.626666666666659E-05</v>
      </c>
      <c r="L48">
        <f t="shared" si="7"/>
        <v>0.15848444444444315</v>
      </c>
      <c r="M48">
        <f t="shared" si="7"/>
        <v>0.0009431111111111129</v>
      </c>
      <c r="N48" t="e">
        <f t="shared" si="7"/>
        <v>#DIV/0!</v>
      </c>
      <c r="O48" t="e">
        <f t="shared" si="7"/>
        <v>#DIV/0!</v>
      </c>
      <c r="P48">
        <f t="shared" si="7"/>
        <v>0.0006306777777777612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0.23444444444444468</v>
      </c>
      <c r="U48">
        <f t="shared" si="7"/>
        <v>3.5773333333333346</v>
      </c>
      <c r="V48">
        <f t="shared" si="7"/>
        <v>6.168294444444445</v>
      </c>
      <c r="W48" t="e">
        <f t="shared" si="7"/>
        <v>#DIV/0!</v>
      </c>
      <c r="X48">
        <f t="shared" si="7"/>
        <v>7.562666666666498</v>
      </c>
      <c r="Y48">
        <f t="shared" si="7"/>
        <v>5.277777777777779E-07</v>
      </c>
      <c r="Z48" t="e">
        <f t="shared" si="7"/>
        <v>#DIV/0!</v>
      </c>
      <c r="AA48">
        <f t="shared" si="7"/>
        <v>0.07031222222220397</v>
      </c>
      <c r="AB48" t="e">
        <f t="shared" si="7"/>
        <v>#DIV/0!</v>
      </c>
      <c r="AC48">
        <f t="shared" si="7"/>
        <v>0.03426773333333339</v>
      </c>
      <c r="AD48" t="e">
        <f t="shared" si="7"/>
        <v>#DIV/0!</v>
      </c>
      <c r="AE48">
        <f t="shared" si="7"/>
        <v>0.09667666666666719</v>
      </c>
      <c r="AF48" t="e">
        <f t="shared" si="7"/>
        <v>#DIV/0!</v>
      </c>
      <c r="AG48">
        <f t="shared" si="7"/>
        <v>0.00031605555555555564</v>
      </c>
      <c r="AH48">
        <f t="shared" si="7"/>
        <v>0.0071196000000000054</v>
      </c>
      <c r="AI48">
        <f t="shared" si="7"/>
        <v>0.14249999999999963</v>
      </c>
      <c r="AJ48">
        <f t="shared" si="7"/>
        <v>2054.266666666669</v>
      </c>
      <c r="AK48">
        <f t="shared" si="7"/>
        <v>0.14249999999999963</v>
      </c>
      <c r="AL48">
        <f t="shared" si="7"/>
        <v>1.765714285714286E-06</v>
      </c>
      <c r="AM48">
        <f t="shared" si="7"/>
        <v>6.786666666666664E-05</v>
      </c>
      <c r="AN48">
        <f t="shared" si="7"/>
        <v>0</v>
      </c>
      <c r="AO48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7" width="7.57421875" style="0" bestFit="1" customWidth="1"/>
    <col min="8" max="8" width="8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1" width="8.57421875" style="0" bestFit="1" customWidth="1"/>
    <col min="22" max="22" width="7.57421875" style="0" bestFit="1" customWidth="1"/>
    <col min="23" max="23" width="7.8515625" style="0" bestFit="1" customWidth="1"/>
    <col min="24" max="24" width="9.57421875" style="0" bestFit="1" customWidth="1"/>
    <col min="25" max="25" width="7.57421875" style="0" bestFit="1" customWidth="1"/>
    <col min="26" max="26" width="8.28125" style="0" bestFit="1" customWidth="1"/>
    <col min="27" max="27" width="8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4" width="7.57421875" style="0" bestFit="1" customWidth="1"/>
    <col min="35" max="37" width="9.57421875" style="0" bestFit="1" customWidth="1"/>
    <col min="38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55</v>
      </c>
      <c r="B2" s="2">
        <v>36865</v>
      </c>
      <c r="C2" s="2">
        <v>1530</v>
      </c>
      <c r="D2" s="2">
        <v>22</v>
      </c>
      <c r="E2" s="2">
        <v>7.9</v>
      </c>
      <c r="F2" s="2">
        <v>340</v>
      </c>
      <c r="G2" s="2">
        <v>1.46</v>
      </c>
      <c r="H2" s="2">
        <v>6</v>
      </c>
      <c r="I2" s="2">
        <v>164</v>
      </c>
      <c r="J2" s="2"/>
      <c r="K2" s="2">
        <v>0.02</v>
      </c>
      <c r="L2" s="2">
        <v>7.2</v>
      </c>
      <c r="M2" s="2">
        <v>0.126</v>
      </c>
      <c r="N2" s="2"/>
      <c r="O2" s="2"/>
      <c r="P2" s="2">
        <v>0.01</v>
      </c>
      <c r="Q2" s="2"/>
      <c r="R2" s="2"/>
      <c r="S2" s="2"/>
      <c r="T2" s="2">
        <v>3.5</v>
      </c>
      <c r="U2" s="2">
        <v>5.8</v>
      </c>
      <c r="V2" s="2">
        <v>2.43</v>
      </c>
      <c r="W2" s="2"/>
      <c r="X2" s="2">
        <v>41</v>
      </c>
      <c r="Y2" s="2">
        <v>0.001</v>
      </c>
      <c r="Z2" s="2"/>
      <c r="AA2" s="2">
        <v>17.3</v>
      </c>
      <c r="AB2" s="2"/>
      <c r="AC2" s="2">
        <v>2.59</v>
      </c>
      <c r="AD2" s="2"/>
      <c r="AE2" s="2">
        <v>7.1</v>
      </c>
      <c r="AF2" s="2"/>
      <c r="AG2" s="2">
        <v>0.1</v>
      </c>
      <c r="AH2" s="2">
        <v>0.06</v>
      </c>
      <c r="AI2" s="2">
        <v>15</v>
      </c>
      <c r="AJ2" s="2">
        <v>204</v>
      </c>
      <c r="AK2" s="2">
        <v>8.5</v>
      </c>
      <c r="AL2" s="2"/>
      <c r="AM2" s="2"/>
      <c r="AN2" s="2"/>
      <c r="AO2" s="2"/>
      <c r="AP2" s="2"/>
    </row>
    <row r="3" spans="1:42" ht="12.75">
      <c r="A3" s="2" t="s">
        <v>55</v>
      </c>
      <c r="B3" s="2">
        <v>36955</v>
      </c>
      <c r="C3" s="2">
        <v>1500</v>
      </c>
      <c r="D3" s="2">
        <v>22.1</v>
      </c>
      <c r="E3" s="2">
        <v>7.67</v>
      </c>
      <c r="F3" s="2">
        <v>353</v>
      </c>
      <c r="G3" s="2">
        <v>1.78</v>
      </c>
      <c r="H3" s="2">
        <v>4.7</v>
      </c>
      <c r="I3" s="2">
        <v>176</v>
      </c>
      <c r="J3" s="2"/>
      <c r="K3" s="2">
        <v>0.02</v>
      </c>
      <c r="L3" s="2">
        <v>7.9</v>
      </c>
      <c r="M3" s="2">
        <v>0.255</v>
      </c>
      <c r="N3" s="2"/>
      <c r="O3" s="2"/>
      <c r="P3" s="2">
        <v>0.01</v>
      </c>
      <c r="Q3" s="2"/>
      <c r="R3" s="2"/>
      <c r="S3" s="2"/>
      <c r="T3" s="2">
        <v>5</v>
      </c>
      <c r="U3" s="2">
        <v>23.8</v>
      </c>
      <c r="V3" s="2">
        <v>9.29</v>
      </c>
      <c r="W3" s="2"/>
      <c r="X3" s="2">
        <v>42.2</v>
      </c>
      <c r="Y3" s="2">
        <v>0.003</v>
      </c>
      <c r="Z3" s="2"/>
      <c r="AA3" s="2">
        <v>19.1</v>
      </c>
      <c r="AB3" s="2"/>
      <c r="AC3" s="2">
        <v>2.42</v>
      </c>
      <c r="AD3" s="2"/>
      <c r="AE3" s="2">
        <v>6.87</v>
      </c>
      <c r="AF3" s="2"/>
      <c r="AG3" s="2">
        <v>0.138</v>
      </c>
      <c r="AH3" s="2">
        <v>0.05</v>
      </c>
      <c r="AI3" s="2">
        <v>15.5</v>
      </c>
      <c r="AJ3" s="2">
        <v>212</v>
      </c>
      <c r="AK3" s="2">
        <v>6.5</v>
      </c>
      <c r="AL3" s="2"/>
      <c r="AM3" s="2"/>
      <c r="AN3" s="2"/>
      <c r="AO3" s="2"/>
      <c r="AP3" s="2"/>
    </row>
    <row r="4" spans="1:42" ht="12.75">
      <c r="A4" s="2" t="s">
        <v>55</v>
      </c>
      <c r="B4" s="2">
        <v>37046</v>
      </c>
      <c r="C4" s="2">
        <v>1450</v>
      </c>
      <c r="D4" s="2">
        <v>22.3</v>
      </c>
      <c r="E4" s="2">
        <v>7.6</v>
      </c>
      <c r="F4" s="2">
        <v>366</v>
      </c>
      <c r="G4" s="2">
        <v>0.13</v>
      </c>
      <c r="H4" s="2">
        <v>17</v>
      </c>
      <c r="I4" s="2">
        <v>195</v>
      </c>
      <c r="J4" s="2"/>
      <c r="K4" s="2">
        <v>0.02</v>
      </c>
      <c r="L4" s="2">
        <v>7.1</v>
      </c>
      <c r="M4" s="2">
        <v>0.269</v>
      </c>
      <c r="N4" s="2"/>
      <c r="O4" s="2"/>
      <c r="P4" s="2">
        <v>0.01</v>
      </c>
      <c r="Q4" s="2"/>
      <c r="R4" s="2"/>
      <c r="S4" s="2"/>
      <c r="T4" s="2">
        <v>6</v>
      </c>
      <c r="U4" s="2">
        <v>5.5</v>
      </c>
      <c r="V4" s="2">
        <v>3.05</v>
      </c>
      <c r="W4" s="2"/>
      <c r="X4" s="2">
        <v>119</v>
      </c>
      <c r="Y4" s="2">
        <v>0.019</v>
      </c>
      <c r="Z4" s="2"/>
      <c r="AA4" s="2">
        <v>23.7</v>
      </c>
      <c r="AB4" s="2"/>
      <c r="AC4" s="2">
        <v>1.75</v>
      </c>
      <c r="AD4" s="2"/>
      <c r="AE4" s="2">
        <v>6.88</v>
      </c>
      <c r="AF4" s="2"/>
      <c r="AG4" s="2">
        <v>3.13</v>
      </c>
      <c r="AH4" s="2">
        <v>0.04</v>
      </c>
      <c r="AI4" s="2">
        <v>198</v>
      </c>
      <c r="AJ4" s="2">
        <v>222</v>
      </c>
      <c r="AK4" s="2">
        <v>17.5</v>
      </c>
      <c r="AL4" s="2"/>
      <c r="AM4" s="2"/>
      <c r="AN4" s="2"/>
      <c r="AO4" s="2"/>
      <c r="AP4" s="2"/>
    </row>
    <row r="5" spans="1:42" ht="12.75">
      <c r="A5" s="2" t="s">
        <v>55</v>
      </c>
      <c r="B5" s="2">
        <v>37138</v>
      </c>
      <c r="C5" s="2">
        <v>1420</v>
      </c>
      <c r="D5" s="2">
        <v>22.2</v>
      </c>
      <c r="E5" s="2">
        <v>7.51</v>
      </c>
      <c r="F5" s="2">
        <v>366</v>
      </c>
      <c r="G5" s="2">
        <v>0.65</v>
      </c>
      <c r="H5" s="2">
        <v>17</v>
      </c>
      <c r="I5" s="2">
        <v>181</v>
      </c>
      <c r="J5" s="2"/>
      <c r="K5" s="2">
        <v>0.02</v>
      </c>
      <c r="L5" s="2">
        <v>7.2</v>
      </c>
      <c r="M5" s="2">
        <v>0.223</v>
      </c>
      <c r="N5" s="2"/>
      <c r="O5" s="2"/>
      <c r="P5" s="2">
        <v>0.01</v>
      </c>
      <c r="Q5" s="2"/>
      <c r="R5" s="2"/>
      <c r="S5" s="2"/>
      <c r="T5" s="2">
        <v>4</v>
      </c>
      <c r="U5" s="2">
        <v>1</v>
      </c>
      <c r="V5" s="2">
        <v>1</v>
      </c>
      <c r="W5" s="2"/>
      <c r="X5" s="2">
        <v>115</v>
      </c>
      <c r="Y5" s="2">
        <v>0.017</v>
      </c>
      <c r="Z5" s="2"/>
      <c r="AA5" s="2">
        <v>24.1</v>
      </c>
      <c r="AB5" s="2"/>
      <c r="AC5" s="2">
        <v>1.28</v>
      </c>
      <c r="AD5" s="2"/>
      <c r="AE5" s="2">
        <v>8.26</v>
      </c>
      <c r="AF5" s="2"/>
      <c r="AG5" s="2">
        <v>2.96</v>
      </c>
      <c r="AH5" s="2">
        <v>0.12</v>
      </c>
      <c r="AI5" s="2">
        <v>290</v>
      </c>
      <c r="AJ5" s="2">
        <v>220</v>
      </c>
      <c r="AK5" s="2">
        <v>10.5</v>
      </c>
      <c r="AL5" s="2"/>
      <c r="AM5" s="2"/>
      <c r="AN5" s="2"/>
      <c r="AO5" s="2"/>
      <c r="AP5" s="2"/>
    </row>
    <row r="6" spans="1:42" ht="12.75">
      <c r="A6" s="2" t="s">
        <v>55</v>
      </c>
      <c r="B6" s="2">
        <v>37228</v>
      </c>
      <c r="C6" s="2">
        <v>1305</v>
      </c>
      <c r="D6" s="2">
        <v>22</v>
      </c>
      <c r="E6" s="2">
        <v>7.54</v>
      </c>
      <c r="F6" s="2">
        <v>367</v>
      </c>
      <c r="G6" s="2">
        <v>0.11</v>
      </c>
      <c r="H6" s="2">
        <v>28</v>
      </c>
      <c r="I6" s="2">
        <v>191</v>
      </c>
      <c r="J6" s="2"/>
      <c r="K6" s="2">
        <v>0.02</v>
      </c>
      <c r="L6" s="2">
        <v>6.27</v>
      </c>
      <c r="M6" s="2">
        <v>0.196</v>
      </c>
      <c r="N6" s="2"/>
      <c r="O6" s="2"/>
      <c r="P6" s="2">
        <v>0.01</v>
      </c>
      <c r="Q6" s="2"/>
      <c r="R6" s="2"/>
      <c r="S6" s="2"/>
      <c r="T6" s="2">
        <v>4.5</v>
      </c>
      <c r="U6" s="2">
        <v>7.5</v>
      </c>
      <c r="V6" s="2">
        <v>5.87</v>
      </c>
      <c r="W6" s="2"/>
      <c r="X6" s="2">
        <v>160</v>
      </c>
      <c r="Y6" s="2">
        <v>0.029</v>
      </c>
      <c r="Z6" s="2"/>
      <c r="AA6" s="2">
        <v>26.4</v>
      </c>
      <c r="AB6" s="2"/>
      <c r="AC6" s="2">
        <v>1.18</v>
      </c>
      <c r="AD6" s="2"/>
      <c r="AE6" s="2">
        <v>7.01</v>
      </c>
      <c r="AF6" s="2"/>
      <c r="AG6" s="2">
        <v>3.49</v>
      </c>
      <c r="AH6" s="2">
        <v>0.1</v>
      </c>
      <c r="AI6" s="2">
        <v>223</v>
      </c>
      <c r="AJ6" s="2">
        <v>212</v>
      </c>
      <c r="AK6" s="2">
        <v>136</v>
      </c>
      <c r="AL6" s="2">
        <v>0.002</v>
      </c>
      <c r="AM6" s="2">
        <v>0.005</v>
      </c>
      <c r="AN6" s="2"/>
      <c r="AO6" s="2"/>
      <c r="AP6" s="2"/>
    </row>
    <row r="7" spans="1:42" ht="12.75">
      <c r="A7" s="2" t="s">
        <v>55</v>
      </c>
      <c r="B7" s="2">
        <v>37326</v>
      </c>
      <c r="C7" s="2">
        <v>1400</v>
      </c>
      <c r="D7" s="2">
        <v>22.1</v>
      </c>
      <c r="E7" s="2">
        <v>7.71</v>
      </c>
      <c r="F7" s="2">
        <v>365</v>
      </c>
      <c r="G7" s="2">
        <v>0.17</v>
      </c>
      <c r="H7" s="2">
        <v>3.5</v>
      </c>
      <c r="I7" s="2">
        <v>196</v>
      </c>
      <c r="J7" s="2"/>
      <c r="K7" s="2">
        <v>0.02</v>
      </c>
      <c r="L7" s="2">
        <v>6.2</v>
      </c>
      <c r="M7" s="2">
        <v>0.223</v>
      </c>
      <c r="N7" s="2"/>
      <c r="O7" s="2"/>
      <c r="P7" s="2">
        <v>0.005</v>
      </c>
      <c r="Q7" s="2"/>
      <c r="R7" s="2"/>
      <c r="S7" s="2"/>
      <c r="T7" s="2">
        <v>4.3</v>
      </c>
      <c r="U7" s="2">
        <v>0.7</v>
      </c>
      <c r="V7" s="2">
        <v>0.73</v>
      </c>
      <c r="W7" s="2"/>
      <c r="X7" s="2">
        <v>55.9</v>
      </c>
      <c r="Y7" s="2">
        <v>0.005</v>
      </c>
      <c r="Z7" s="2"/>
      <c r="AA7" s="2">
        <v>22.1</v>
      </c>
      <c r="AB7" s="2"/>
      <c r="AC7" s="2">
        <v>1.03</v>
      </c>
      <c r="AD7" s="2"/>
      <c r="AE7" s="2">
        <v>6.9</v>
      </c>
      <c r="AF7" s="2"/>
      <c r="AG7" s="2">
        <v>0.498</v>
      </c>
      <c r="AH7" s="2">
        <v>0.043</v>
      </c>
      <c r="AI7" s="2"/>
      <c r="AJ7" s="2">
        <v>236</v>
      </c>
      <c r="AK7" s="2"/>
      <c r="AL7" s="2">
        <v>0.0005</v>
      </c>
      <c r="AM7" s="2">
        <v>0.023</v>
      </c>
      <c r="AN7" s="2">
        <v>0.011</v>
      </c>
      <c r="AO7" s="2">
        <v>0.011</v>
      </c>
      <c r="AP7" s="2"/>
    </row>
    <row r="8" spans="1:42" ht="12.75">
      <c r="A8" s="2" t="s">
        <v>55</v>
      </c>
      <c r="B8" s="2">
        <v>37410</v>
      </c>
      <c r="C8" s="2">
        <v>1325</v>
      </c>
      <c r="D8" s="2">
        <v>22.2</v>
      </c>
      <c r="E8" s="2">
        <v>7.62</v>
      </c>
      <c r="F8" s="2">
        <v>364</v>
      </c>
      <c r="G8" s="2">
        <v>0.1</v>
      </c>
      <c r="H8" s="2">
        <v>6.5</v>
      </c>
      <c r="I8" s="2">
        <v>182</v>
      </c>
      <c r="J8" s="2"/>
      <c r="K8" s="2">
        <v>0.02</v>
      </c>
      <c r="L8" s="2">
        <v>7.14</v>
      </c>
      <c r="M8" s="2">
        <v>0.26</v>
      </c>
      <c r="N8" s="2"/>
      <c r="O8" s="2"/>
      <c r="P8" s="2">
        <v>0.005</v>
      </c>
      <c r="Q8" s="2"/>
      <c r="R8" s="2"/>
      <c r="S8" s="2"/>
      <c r="T8" s="2">
        <v>4.6</v>
      </c>
      <c r="U8" s="2">
        <v>0.6</v>
      </c>
      <c r="V8" s="2">
        <v>0.46</v>
      </c>
      <c r="W8" s="2"/>
      <c r="X8" s="2">
        <v>72.2</v>
      </c>
      <c r="Y8" s="2">
        <v>0.001</v>
      </c>
      <c r="Z8" s="2"/>
      <c r="AA8" s="2">
        <v>23.3</v>
      </c>
      <c r="AB8" s="2"/>
      <c r="AC8" s="2">
        <v>0.954</v>
      </c>
      <c r="AD8" s="2"/>
      <c r="AE8" s="2">
        <v>7.01</v>
      </c>
      <c r="AF8" s="2"/>
      <c r="AG8" s="2">
        <v>0.767</v>
      </c>
      <c r="AH8" s="2">
        <v>0.126</v>
      </c>
      <c r="AI8" s="2"/>
      <c r="AJ8" s="2">
        <v>236</v>
      </c>
      <c r="AK8" s="2"/>
      <c r="AL8" s="2">
        <v>0.0001</v>
      </c>
      <c r="AM8" s="2">
        <v>0.023</v>
      </c>
      <c r="AN8" s="2">
        <v>0.014</v>
      </c>
      <c r="AO8" s="2">
        <v>0.014</v>
      </c>
      <c r="AP8" s="2"/>
    </row>
    <row r="9" spans="1:42" ht="12.75">
      <c r="A9" s="2" t="s">
        <v>55</v>
      </c>
      <c r="B9" s="2">
        <v>37592</v>
      </c>
      <c r="C9" s="2">
        <v>1355</v>
      </c>
      <c r="D9" s="2">
        <v>21.9</v>
      </c>
      <c r="E9" s="2">
        <v>7.61</v>
      </c>
      <c r="F9" s="2">
        <v>367</v>
      </c>
      <c r="G9" s="2">
        <v>0.58</v>
      </c>
      <c r="H9" s="2">
        <v>12.7</v>
      </c>
      <c r="I9" s="2">
        <v>173</v>
      </c>
      <c r="J9" s="2"/>
      <c r="K9" s="2">
        <v>0.037</v>
      </c>
      <c r="L9" s="2">
        <v>7.24</v>
      </c>
      <c r="M9" s="2">
        <v>0.24</v>
      </c>
      <c r="N9" s="2"/>
      <c r="O9" s="2"/>
      <c r="P9" s="2">
        <v>0.01</v>
      </c>
      <c r="Q9" s="2"/>
      <c r="R9" s="2"/>
      <c r="S9" s="2"/>
      <c r="T9" s="2">
        <v>4.2</v>
      </c>
      <c r="U9" s="2">
        <v>0.8</v>
      </c>
      <c r="V9" s="2">
        <v>2.4</v>
      </c>
      <c r="W9" s="2"/>
      <c r="X9" s="2">
        <v>215</v>
      </c>
      <c r="Y9" s="2">
        <v>0.064</v>
      </c>
      <c r="Z9" s="2"/>
      <c r="AA9" s="2">
        <v>25.4</v>
      </c>
      <c r="AB9" s="2"/>
      <c r="AC9" s="2">
        <v>0.998</v>
      </c>
      <c r="AD9" s="2"/>
      <c r="AE9" s="2">
        <v>7.1</v>
      </c>
      <c r="AF9" s="2"/>
      <c r="AG9" s="2">
        <v>3.64</v>
      </c>
      <c r="AH9" s="2">
        <v>0.3</v>
      </c>
      <c r="AI9" s="2"/>
      <c r="AJ9" s="2">
        <v>231</v>
      </c>
      <c r="AK9" s="2"/>
      <c r="AL9" s="2">
        <v>0.003</v>
      </c>
      <c r="AM9" s="2">
        <v>0.01</v>
      </c>
      <c r="AN9" s="2"/>
      <c r="AO9" s="2"/>
      <c r="AP9" s="2"/>
    </row>
    <row r="10" spans="1:42" ht="12.75">
      <c r="A10" s="2" t="s">
        <v>55</v>
      </c>
      <c r="B10" s="2">
        <v>37502</v>
      </c>
      <c r="C10" s="2">
        <v>1350</v>
      </c>
      <c r="D10" s="2">
        <v>22.2</v>
      </c>
      <c r="E10" s="2">
        <v>7.6</v>
      </c>
      <c r="F10" s="2">
        <v>364</v>
      </c>
      <c r="G10" s="2">
        <v>0.08</v>
      </c>
      <c r="H10" s="2">
        <v>7.2</v>
      </c>
      <c r="I10" s="2">
        <v>183</v>
      </c>
      <c r="J10" s="2"/>
      <c r="K10" s="2">
        <v>0.201</v>
      </c>
      <c r="L10" s="2">
        <v>6.79</v>
      </c>
      <c r="M10" s="2">
        <v>0.225</v>
      </c>
      <c r="N10" s="2"/>
      <c r="O10" s="2"/>
      <c r="P10" s="2">
        <v>0.005</v>
      </c>
      <c r="Q10" s="2"/>
      <c r="R10" s="2"/>
      <c r="S10" s="2"/>
      <c r="T10" s="2">
        <v>4.3</v>
      </c>
      <c r="U10" s="2">
        <v>0.6</v>
      </c>
      <c r="V10" s="2">
        <v>0.82</v>
      </c>
      <c r="W10" s="2"/>
      <c r="X10" s="2">
        <v>69.6</v>
      </c>
      <c r="Y10" s="2">
        <v>0.009</v>
      </c>
      <c r="Z10" s="2"/>
      <c r="AA10" s="2">
        <v>24.5</v>
      </c>
      <c r="AB10" s="2"/>
      <c r="AC10" s="2">
        <v>1.11</v>
      </c>
      <c r="AD10" s="2"/>
      <c r="AE10" s="2">
        <v>7.05</v>
      </c>
      <c r="AF10" s="2"/>
      <c r="AG10" s="2">
        <v>0.903</v>
      </c>
      <c r="AH10" s="2">
        <v>0.19</v>
      </c>
      <c r="AI10" s="2"/>
      <c r="AJ10" s="2">
        <v>230</v>
      </c>
      <c r="AK10" s="2"/>
      <c r="AL10" s="2">
        <v>0.0005</v>
      </c>
      <c r="AM10" s="2">
        <v>0.023</v>
      </c>
      <c r="AN10" s="2">
        <v>0.014</v>
      </c>
      <c r="AO10" s="2">
        <v>0.014</v>
      </c>
      <c r="AP10" s="2"/>
    </row>
    <row r="11" spans="1:42" ht="12.75">
      <c r="A11" s="2" t="s">
        <v>55</v>
      </c>
      <c r="B11" s="2">
        <v>37684</v>
      </c>
      <c r="C11" s="2">
        <v>1035</v>
      </c>
      <c r="D11" s="2">
        <v>21.7</v>
      </c>
      <c r="E11" s="2">
        <v>7.78</v>
      </c>
      <c r="F11" s="2">
        <v>347</v>
      </c>
      <c r="G11" s="2">
        <v>0.63</v>
      </c>
      <c r="H11" s="2">
        <v>3.1</v>
      </c>
      <c r="I11" s="2">
        <v>188</v>
      </c>
      <c r="J11" s="2"/>
      <c r="K11" s="2">
        <v>0.074</v>
      </c>
      <c r="L11" s="2">
        <v>7.46</v>
      </c>
      <c r="M11" s="2">
        <v>0.2</v>
      </c>
      <c r="N11" s="2"/>
      <c r="O11" s="2"/>
      <c r="P11" s="2">
        <v>0.005</v>
      </c>
      <c r="Q11" s="2"/>
      <c r="R11" s="2"/>
      <c r="S11" s="2"/>
      <c r="T11" s="2">
        <v>4.7</v>
      </c>
      <c r="U11" s="2">
        <v>1.7</v>
      </c>
      <c r="V11" s="2">
        <v>3.3</v>
      </c>
      <c r="W11" s="2"/>
      <c r="X11" s="2">
        <v>76.9</v>
      </c>
      <c r="Y11" s="2">
        <v>0.002</v>
      </c>
      <c r="Z11" s="2"/>
      <c r="AA11" s="2">
        <v>21.1</v>
      </c>
      <c r="AB11" s="2"/>
      <c r="AC11" s="2">
        <v>0.874</v>
      </c>
      <c r="AD11" s="2"/>
      <c r="AE11" s="2">
        <v>7.14</v>
      </c>
      <c r="AF11" s="2"/>
      <c r="AG11" s="2">
        <v>1.36</v>
      </c>
      <c r="AH11" s="2">
        <v>0.2</v>
      </c>
      <c r="AI11" s="2"/>
      <c r="AJ11" s="2">
        <v>194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55</v>
      </c>
      <c r="B12" s="2">
        <v>37775</v>
      </c>
      <c r="C12" s="2">
        <v>740</v>
      </c>
      <c r="D12" s="2">
        <v>21.9</v>
      </c>
      <c r="E12" s="2">
        <v>7.62</v>
      </c>
      <c r="F12" s="2">
        <v>359</v>
      </c>
      <c r="G12" s="2">
        <v>0.19</v>
      </c>
      <c r="H12" s="2">
        <v>6.8</v>
      </c>
      <c r="I12" s="2">
        <v>185</v>
      </c>
      <c r="J12" s="2"/>
      <c r="K12" s="2">
        <v>0.05</v>
      </c>
      <c r="L12" s="2">
        <v>7.15</v>
      </c>
      <c r="M12" s="2">
        <v>0.31</v>
      </c>
      <c r="N12" s="2"/>
      <c r="O12" s="2"/>
      <c r="P12" s="2">
        <v>0.005</v>
      </c>
      <c r="Q12" s="2"/>
      <c r="R12" s="2"/>
      <c r="S12" s="2"/>
      <c r="T12" s="2"/>
      <c r="U12" s="2">
        <v>1.6</v>
      </c>
      <c r="V12" s="2">
        <v>3.1</v>
      </c>
      <c r="W12" s="2"/>
      <c r="X12" s="2">
        <v>61.9</v>
      </c>
      <c r="Y12" s="2"/>
      <c r="Z12" s="2"/>
      <c r="AA12" s="2">
        <v>22.4</v>
      </c>
      <c r="AB12" s="2"/>
      <c r="AC12" s="2">
        <v>0.921</v>
      </c>
      <c r="AD12" s="2"/>
      <c r="AE12" s="2">
        <v>6.62</v>
      </c>
      <c r="AF12" s="2"/>
      <c r="AG12" s="2">
        <v>0.82</v>
      </c>
      <c r="AH12" s="2">
        <v>0.3</v>
      </c>
      <c r="AI12" s="2"/>
      <c r="AJ12" s="2">
        <v>17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55</v>
      </c>
      <c r="B13" s="2">
        <v>38504</v>
      </c>
      <c r="C13" s="2">
        <v>1300</v>
      </c>
      <c r="D13" s="2">
        <v>21.9</v>
      </c>
      <c r="E13" s="2">
        <v>7.57</v>
      </c>
      <c r="F13" s="2">
        <v>357</v>
      </c>
      <c r="G13" s="2">
        <v>0.46</v>
      </c>
      <c r="H13" s="2"/>
      <c r="I13" s="2">
        <v>193</v>
      </c>
      <c r="J13" s="2"/>
      <c r="K13" s="2"/>
      <c r="L13" s="2">
        <v>7.37</v>
      </c>
      <c r="M13" s="2">
        <v>0.325</v>
      </c>
      <c r="N13" s="2"/>
      <c r="O13" s="2"/>
      <c r="P13" s="2"/>
      <c r="Q13" s="2"/>
      <c r="R13" s="2"/>
      <c r="S13" s="2"/>
      <c r="T13" s="2"/>
      <c r="U13" s="2"/>
      <c r="V13" s="2">
        <v>0.85</v>
      </c>
      <c r="W13" s="2"/>
      <c r="X13" s="2">
        <v>46.7</v>
      </c>
      <c r="Y13" s="2"/>
      <c r="Z13" s="2"/>
      <c r="AA13" s="2">
        <v>21.9</v>
      </c>
      <c r="AB13" s="2"/>
      <c r="AC13" s="2">
        <v>0.943</v>
      </c>
      <c r="AD13" s="2"/>
      <c r="AE13" s="2">
        <v>6.53</v>
      </c>
      <c r="AF13" s="2"/>
      <c r="AG13" s="2">
        <v>0.262</v>
      </c>
      <c r="AH13" s="2">
        <v>0.542</v>
      </c>
      <c r="AI13" s="2"/>
      <c r="AJ13" s="2">
        <v>192</v>
      </c>
      <c r="AK13" s="2"/>
      <c r="AL13" s="2">
        <v>0.0035</v>
      </c>
      <c r="AM13" s="2"/>
      <c r="AN13" s="2"/>
      <c r="AO13" s="2"/>
      <c r="AP13" s="2"/>
    </row>
    <row r="14" spans="1:42" ht="12.75">
      <c r="A14" s="2" t="s">
        <v>55</v>
      </c>
      <c r="B14" s="2">
        <v>37957</v>
      </c>
      <c r="C14" s="2">
        <v>850</v>
      </c>
      <c r="D14" s="2">
        <v>21.9</v>
      </c>
      <c r="E14" s="2">
        <v>7.41</v>
      </c>
      <c r="F14" s="2">
        <v>357</v>
      </c>
      <c r="G14" s="2">
        <v>0.61</v>
      </c>
      <c r="H14" s="2"/>
      <c r="I14" s="2">
        <v>187</v>
      </c>
      <c r="J14" s="2"/>
      <c r="K14" s="2">
        <v>0.04</v>
      </c>
      <c r="L14" s="2">
        <v>6.77</v>
      </c>
      <c r="M14" s="2">
        <v>0.24</v>
      </c>
      <c r="N14" s="2"/>
      <c r="O14" s="2"/>
      <c r="P14" s="2"/>
      <c r="Q14" s="2"/>
      <c r="R14" s="2"/>
      <c r="S14" s="2"/>
      <c r="T14" s="2"/>
      <c r="U14" s="2"/>
      <c r="V14" s="2">
        <v>2.86</v>
      </c>
      <c r="W14" s="2"/>
      <c r="X14" s="2">
        <v>42.7</v>
      </c>
      <c r="Y14" s="2"/>
      <c r="Z14" s="2"/>
      <c r="AA14" s="2">
        <v>21.7</v>
      </c>
      <c r="AB14" s="2"/>
      <c r="AC14" s="2">
        <v>0.759</v>
      </c>
      <c r="AD14" s="2"/>
      <c r="AE14" s="2">
        <v>6.67</v>
      </c>
      <c r="AF14" s="2"/>
      <c r="AG14" s="2">
        <v>0.108</v>
      </c>
      <c r="AH14" s="2">
        <v>0.11</v>
      </c>
      <c r="AI14" s="2"/>
      <c r="AJ14" s="2">
        <v>195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55</v>
      </c>
      <c r="B15" s="2">
        <v>38231</v>
      </c>
      <c r="C15" s="2">
        <v>1305</v>
      </c>
      <c r="D15" s="2">
        <v>22.1</v>
      </c>
      <c r="E15" s="2">
        <v>7.58</v>
      </c>
      <c r="F15" s="2">
        <v>355</v>
      </c>
      <c r="G15" s="2">
        <v>0.35</v>
      </c>
      <c r="H15" s="2">
        <v>5.1</v>
      </c>
      <c r="I15" s="2">
        <v>189</v>
      </c>
      <c r="J15" s="2"/>
      <c r="K15" s="2">
        <v>0.04</v>
      </c>
      <c r="L15" s="2">
        <v>7.61</v>
      </c>
      <c r="M15" s="2">
        <v>0.28</v>
      </c>
      <c r="N15" s="2"/>
      <c r="O15" s="2"/>
      <c r="P15" s="2"/>
      <c r="Q15" s="2"/>
      <c r="R15" s="2"/>
      <c r="S15" s="2"/>
      <c r="T15" s="2"/>
      <c r="U15" s="2"/>
      <c r="V15" s="2">
        <v>1.73</v>
      </c>
      <c r="W15" s="2"/>
      <c r="X15" s="2">
        <v>42.9</v>
      </c>
      <c r="Y15" s="2"/>
      <c r="Z15" s="2"/>
      <c r="AA15" s="2">
        <v>20.4</v>
      </c>
      <c r="AB15" s="2"/>
      <c r="AC15" s="2">
        <v>0.775</v>
      </c>
      <c r="AD15" s="2"/>
      <c r="AE15" s="2">
        <v>6.67</v>
      </c>
      <c r="AF15" s="2"/>
      <c r="AG15" s="2">
        <v>0.171</v>
      </c>
      <c r="AH15" s="2">
        <v>0.24</v>
      </c>
      <c r="AI15" s="2"/>
      <c r="AJ15" s="2">
        <v>204</v>
      </c>
      <c r="AK15" s="2"/>
      <c r="AL15" s="2">
        <v>0.0003</v>
      </c>
      <c r="AM15" s="2"/>
      <c r="AN15" s="2"/>
      <c r="AO15" s="2"/>
      <c r="AP15" s="2"/>
    </row>
    <row r="16" spans="1:42" ht="12.75">
      <c r="A16" s="2" t="s">
        <v>55</v>
      </c>
      <c r="B16" s="2">
        <v>38596</v>
      </c>
      <c r="C16" s="2">
        <v>1330</v>
      </c>
      <c r="D16" s="2">
        <v>22</v>
      </c>
      <c r="E16" s="2">
        <v>7.53</v>
      </c>
      <c r="F16" s="2">
        <v>366</v>
      </c>
      <c r="G16" s="2">
        <v>0.27</v>
      </c>
      <c r="H16" s="2"/>
      <c r="I16" s="2">
        <v>187</v>
      </c>
      <c r="J16" s="2"/>
      <c r="K16" s="2"/>
      <c r="L16" s="2">
        <v>7.67</v>
      </c>
      <c r="M16" s="2">
        <v>0.333</v>
      </c>
      <c r="N16" s="2"/>
      <c r="O16" s="2"/>
      <c r="P16" s="2"/>
      <c r="Q16" s="2"/>
      <c r="R16" s="2"/>
      <c r="S16" s="2"/>
      <c r="T16" s="2"/>
      <c r="U16" s="2"/>
      <c r="V16" s="2">
        <v>0.85</v>
      </c>
      <c r="W16" s="2"/>
      <c r="X16" s="2">
        <v>39.6</v>
      </c>
      <c r="Y16" s="2"/>
      <c r="Z16" s="2"/>
      <c r="AA16" s="2">
        <v>23.2</v>
      </c>
      <c r="AB16" s="2"/>
      <c r="AC16" s="2">
        <v>0.94</v>
      </c>
      <c r="AD16" s="2"/>
      <c r="AE16" s="2">
        <v>6.71</v>
      </c>
      <c r="AF16" s="2"/>
      <c r="AG16" s="2">
        <v>0.17</v>
      </c>
      <c r="AH16" s="2">
        <v>0.18</v>
      </c>
      <c r="AI16" s="2"/>
      <c r="AJ16" s="2">
        <v>435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55</v>
      </c>
      <c r="B17" s="2">
        <v>38687</v>
      </c>
      <c r="C17" s="2">
        <v>1440</v>
      </c>
      <c r="D17" s="2">
        <v>22</v>
      </c>
      <c r="E17" s="2">
        <v>7.62</v>
      </c>
      <c r="F17" s="2">
        <v>289</v>
      </c>
      <c r="G17" s="2">
        <v>0.33</v>
      </c>
      <c r="H17" s="2"/>
      <c r="I17" s="2">
        <v>192</v>
      </c>
      <c r="J17" s="2"/>
      <c r="K17" s="2"/>
      <c r="L17" s="2">
        <v>6.64</v>
      </c>
      <c r="M17" s="2">
        <v>0.245</v>
      </c>
      <c r="N17" s="2"/>
      <c r="O17" s="2"/>
      <c r="P17" s="2"/>
      <c r="Q17" s="2"/>
      <c r="R17" s="2"/>
      <c r="S17" s="2"/>
      <c r="T17" s="2"/>
      <c r="U17" s="2"/>
      <c r="V17" s="2">
        <v>0.85</v>
      </c>
      <c r="W17" s="2"/>
      <c r="X17" s="2">
        <v>37</v>
      </c>
      <c r="Y17" s="2"/>
      <c r="Z17" s="2"/>
      <c r="AA17" s="2">
        <v>22</v>
      </c>
      <c r="AB17" s="2"/>
      <c r="AC17" s="2">
        <v>0.817</v>
      </c>
      <c r="AD17" s="2"/>
      <c r="AE17" s="2">
        <v>6.51</v>
      </c>
      <c r="AF17" s="2"/>
      <c r="AG17" s="2"/>
      <c r="AH17" s="2">
        <v>0.21</v>
      </c>
      <c r="AI17" s="2"/>
      <c r="AJ17" s="2">
        <v>208</v>
      </c>
      <c r="AK17" s="2"/>
      <c r="AL17" s="2">
        <v>0.0035</v>
      </c>
      <c r="AM17" s="2"/>
      <c r="AN17" s="2"/>
      <c r="AO17" s="2"/>
      <c r="AP17" s="2"/>
    </row>
    <row r="18" spans="1:42" ht="12.75">
      <c r="A18" s="2" t="s">
        <v>55</v>
      </c>
      <c r="B18" s="2">
        <v>38322</v>
      </c>
      <c r="C18" s="2">
        <v>1435</v>
      </c>
      <c r="D18" s="2">
        <v>21.9</v>
      </c>
      <c r="E18" s="2">
        <v>7.63</v>
      </c>
      <c r="F18" s="2">
        <v>352</v>
      </c>
      <c r="G18" s="2">
        <v>0.2</v>
      </c>
      <c r="H18" s="2">
        <v>4.7</v>
      </c>
      <c r="I18" s="2">
        <v>184</v>
      </c>
      <c r="J18" s="2"/>
      <c r="K18" s="2">
        <v>0.04</v>
      </c>
      <c r="L18" s="2">
        <v>8.89</v>
      </c>
      <c r="M18" s="2">
        <v>0.32</v>
      </c>
      <c r="N18" s="2"/>
      <c r="O18" s="2"/>
      <c r="P18" s="2"/>
      <c r="Q18" s="2"/>
      <c r="R18" s="2"/>
      <c r="S18" s="2"/>
      <c r="T18" s="2"/>
      <c r="U18" s="2"/>
      <c r="V18" s="2">
        <v>0.85</v>
      </c>
      <c r="W18" s="2"/>
      <c r="X18" s="2">
        <v>45.2</v>
      </c>
      <c r="Y18" s="2"/>
      <c r="Z18" s="2"/>
      <c r="AA18" s="2">
        <v>19.8</v>
      </c>
      <c r="AB18" s="2"/>
      <c r="AC18" s="2">
        <v>0.784</v>
      </c>
      <c r="AD18" s="2"/>
      <c r="AE18" s="2">
        <v>6.47</v>
      </c>
      <c r="AF18" s="2"/>
      <c r="AG18" s="2"/>
      <c r="AH18" s="2">
        <v>0.24</v>
      </c>
      <c r="AI18" s="2"/>
      <c r="AJ18" s="2">
        <v>202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55</v>
      </c>
      <c r="B19" s="2">
        <v>38869</v>
      </c>
      <c r="C19" s="2">
        <v>1155</v>
      </c>
      <c r="D19" s="2">
        <v>21.9</v>
      </c>
      <c r="E19" s="2">
        <v>7.62</v>
      </c>
      <c r="F19" s="2">
        <v>356</v>
      </c>
      <c r="G19" s="2">
        <v>0.4</v>
      </c>
      <c r="H19" s="2">
        <v>5.6</v>
      </c>
      <c r="I19" s="2">
        <v>189</v>
      </c>
      <c r="J19" s="2"/>
      <c r="K19" s="2"/>
      <c r="L19" s="2">
        <v>7.15</v>
      </c>
      <c r="M19" s="2">
        <v>0.305</v>
      </c>
      <c r="N19" s="2"/>
      <c r="O19" s="2"/>
      <c r="P19" s="2"/>
      <c r="Q19" s="2"/>
      <c r="R19" s="2"/>
      <c r="S19" s="2"/>
      <c r="T19" s="2"/>
      <c r="U19" s="2"/>
      <c r="V19" s="2">
        <v>0.85</v>
      </c>
      <c r="W19" s="2"/>
      <c r="X19" s="2">
        <v>43.9</v>
      </c>
      <c r="Y19" s="2"/>
      <c r="Z19" s="2"/>
      <c r="AA19" s="2">
        <v>2.34</v>
      </c>
      <c r="AB19" s="2"/>
      <c r="AC19" s="2">
        <v>1.09</v>
      </c>
      <c r="AD19" s="2"/>
      <c r="AE19" s="2">
        <v>7.29</v>
      </c>
      <c r="AF19" s="2"/>
      <c r="AG19" s="2">
        <v>0.113</v>
      </c>
      <c r="AH19" s="2">
        <v>0.662</v>
      </c>
      <c r="AI19" s="2"/>
      <c r="AJ19" s="2">
        <v>195</v>
      </c>
      <c r="AK19" s="2"/>
      <c r="AL19" s="2">
        <v>0.0022</v>
      </c>
      <c r="AM19" s="2"/>
      <c r="AN19" s="2"/>
      <c r="AO19" s="2"/>
      <c r="AP19" s="2"/>
    </row>
    <row r="20" spans="1:42" ht="12.75">
      <c r="A20" s="2" t="s">
        <v>55</v>
      </c>
      <c r="B20" s="2">
        <v>38139</v>
      </c>
      <c r="C20" s="2">
        <v>1250</v>
      </c>
      <c r="D20" s="2">
        <v>22.1</v>
      </c>
      <c r="E20" s="2">
        <v>7.6</v>
      </c>
      <c r="F20" s="2">
        <v>355</v>
      </c>
      <c r="G20" s="2">
        <v>0.51</v>
      </c>
      <c r="H20" s="2">
        <v>6.5</v>
      </c>
      <c r="I20" s="2">
        <v>185</v>
      </c>
      <c r="J20" s="2"/>
      <c r="K20" s="2">
        <v>0.067</v>
      </c>
      <c r="L20" s="2">
        <v>7</v>
      </c>
      <c r="M20" s="2">
        <v>0.19</v>
      </c>
      <c r="N20" s="2"/>
      <c r="O20" s="2"/>
      <c r="P20" s="2"/>
      <c r="Q20" s="2"/>
      <c r="R20" s="2"/>
      <c r="S20" s="2"/>
      <c r="T20" s="2"/>
      <c r="U20" s="2"/>
      <c r="V20" s="2">
        <v>0.85</v>
      </c>
      <c r="W20" s="2"/>
      <c r="X20" s="2">
        <v>44.4</v>
      </c>
      <c r="Y20" s="2"/>
      <c r="Z20" s="2"/>
      <c r="AA20" s="2">
        <v>21.2</v>
      </c>
      <c r="AB20" s="2"/>
      <c r="AC20" s="2">
        <v>0.952</v>
      </c>
      <c r="AD20" s="2"/>
      <c r="AE20" s="2">
        <v>6.74</v>
      </c>
      <c r="AF20" s="2"/>
      <c r="AG20" s="2">
        <v>0.173</v>
      </c>
      <c r="AH20" s="2">
        <v>0.41</v>
      </c>
      <c r="AI20" s="2"/>
      <c r="AJ20" s="2">
        <v>219</v>
      </c>
      <c r="AK20" s="2"/>
      <c r="AL20" s="2">
        <v>0.0003</v>
      </c>
      <c r="AM20" s="2"/>
      <c r="AN20" s="2"/>
      <c r="AO20" s="2"/>
      <c r="AP20" s="2"/>
    </row>
    <row r="21" spans="1:42" ht="12.75">
      <c r="A21" s="2" t="s">
        <v>55</v>
      </c>
      <c r="B21" s="2">
        <v>38047</v>
      </c>
      <c r="C21" s="2">
        <v>1550</v>
      </c>
      <c r="D21" s="2">
        <v>22</v>
      </c>
      <c r="E21" s="2">
        <v>7.54</v>
      </c>
      <c r="F21" s="2">
        <v>357</v>
      </c>
      <c r="G21" s="2">
        <v>0.32</v>
      </c>
      <c r="H21" s="2">
        <v>7.1</v>
      </c>
      <c r="I21" s="2">
        <v>184</v>
      </c>
      <c r="J21" s="2"/>
      <c r="K21" s="2">
        <v>0.04</v>
      </c>
      <c r="L21" s="2">
        <v>7.3</v>
      </c>
      <c r="M21" s="2">
        <v>0.24</v>
      </c>
      <c r="N21" s="2"/>
      <c r="O21" s="2"/>
      <c r="P21" s="2"/>
      <c r="Q21" s="2"/>
      <c r="R21" s="2"/>
      <c r="S21" s="2"/>
      <c r="T21" s="2"/>
      <c r="U21" s="2"/>
      <c r="V21" s="2">
        <v>3.48</v>
      </c>
      <c r="W21" s="2"/>
      <c r="X21" s="2">
        <v>46.9</v>
      </c>
      <c r="Y21" s="2"/>
      <c r="Z21" s="2"/>
      <c r="AA21" s="2">
        <v>22.8</v>
      </c>
      <c r="AB21" s="2"/>
      <c r="AC21" s="2">
        <v>0.887</v>
      </c>
      <c r="AD21" s="2"/>
      <c r="AE21" s="2">
        <v>7.57</v>
      </c>
      <c r="AF21" s="2"/>
      <c r="AG21" s="2">
        <v>0.199</v>
      </c>
      <c r="AH21" s="2">
        <v>0.11</v>
      </c>
      <c r="AI21" s="2"/>
      <c r="AJ21" s="2">
        <v>195</v>
      </c>
      <c r="AK21" s="2"/>
      <c r="AL21" s="2">
        <v>0.0003</v>
      </c>
      <c r="AM21" s="2"/>
      <c r="AN21" s="2"/>
      <c r="AO21" s="2"/>
      <c r="AP21" s="2"/>
    </row>
    <row r="22" spans="1:42" ht="12.75">
      <c r="A22" s="2" t="s">
        <v>55</v>
      </c>
      <c r="B22" s="2">
        <v>38777</v>
      </c>
      <c r="C22" s="2">
        <v>1400</v>
      </c>
      <c r="D22" s="2">
        <v>21.8</v>
      </c>
      <c r="E22" s="2">
        <v>7.64</v>
      </c>
      <c r="F22" s="2">
        <v>373</v>
      </c>
      <c r="G22" s="2">
        <v>1.32</v>
      </c>
      <c r="H22" s="2">
        <v>6.2</v>
      </c>
      <c r="I22" s="2">
        <v>193</v>
      </c>
      <c r="J22" s="2"/>
      <c r="K22" s="2"/>
      <c r="L22" s="2">
        <v>6.85</v>
      </c>
      <c r="M22" s="2">
        <v>0.268</v>
      </c>
      <c r="N22" s="2"/>
      <c r="O22" s="2"/>
      <c r="P22" s="2"/>
      <c r="Q22" s="2"/>
      <c r="R22" s="2"/>
      <c r="S22" s="2"/>
      <c r="T22" s="2"/>
      <c r="U22" s="2"/>
      <c r="V22" s="2">
        <v>0.85</v>
      </c>
      <c r="W22" s="2"/>
      <c r="X22" s="2">
        <v>83.2</v>
      </c>
      <c r="Y22" s="2"/>
      <c r="Z22" s="2"/>
      <c r="AA22" s="2">
        <v>23.6</v>
      </c>
      <c r="AB22" s="2"/>
      <c r="AC22" s="2">
        <v>0.846</v>
      </c>
      <c r="AD22" s="2"/>
      <c r="AE22" s="2">
        <v>7.22</v>
      </c>
      <c r="AF22" s="2"/>
      <c r="AG22" s="2">
        <v>1.82</v>
      </c>
      <c r="AH22" s="2">
        <v>0.15</v>
      </c>
      <c r="AI22" s="2"/>
      <c r="AJ22" s="2">
        <v>202</v>
      </c>
      <c r="AK22" s="2"/>
      <c r="AL22" s="2">
        <v>0.0035</v>
      </c>
      <c r="AM22" s="2"/>
      <c r="AN22" s="2"/>
      <c r="AO22" s="2"/>
      <c r="AP22" s="2"/>
    </row>
    <row r="23" spans="1:42" ht="12.75">
      <c r="A23" s="2" t="s">
        <v>55</v>
      </c>
      <c r="B23" s="2">
        <v>37866</v>
      </c>
      <c r="C23" s="2">
        <v>1310</v>
      </c>
      <c r="D23" s="2">
        <v>22.2</v>
      </c>
      <c r="E23" s="2">
        <v>7.66</v>
      </c>
      <c r="F23" s="2">
        <v>359</v>
      </c>
      <c r="G23" s="2">
        <v>0.06</v>
      </c>
      <c r="H23" s="2">
        <v>10.4</v>
      </c>
      <c r="I23" s="2">
        <v>186</v>
      </c>
      <c r="J23" s="2"/>
      <c r="K23" s="2">
        <v>0.069</v>
      </c>
      <c r="L23" s="2">
        <v>7.04</v>
      </c>
      <c r="M23" s="2">
        <v>0.26</v>
      </c>
      <c r="N23" s="2"/>
      <c r="O23" s="2"/>
      <c r="P23" s="2"/>
      <c r="Q23" s="2"/>
      <c r="R23" s="2"/>
      <c r="S23" s="2"/>
      <c r="T23" s="2"/>
      <c r="U23" s="2"/>
      <c r="V23" s="2">
        <v>2</v>
      </c>
      <c r="W23" s="2"/>
      <c r="X23" s="2">
        <v>102</v>
      </c>
      <c r="Y23" s="2"/>
      <c r="Z23" s="2"/>
      <c r="AA23" s="2">
        <v>22.5</v>
      </c>
      <c r="AB23" s="2"/>
      <c r="AC23" s="2">
        <v>0.826</v>
      </c>
      <c r="AD23" s="2"/>
      <c r="AE23" s="2">
        <v>6.44</v>
      </c>
      <c r="AF23" s="2"/>
      <c r="AG23" s="2">
        <v>2.31</v>
      </c>
      <c r="AH23" s="2">
        <v>0.27</v>
      </c>
      <c r="AI23" s="2"/>
      <c r="AJ23" s="2">
        <v>194</v>
      </c>
      <c r="AK23" s="2"/>
      <c r="AL23" s="2">
        <v>0.003</v>
      </c>
      <c r="AM23" s="2"/>
      <c r="AN23" s="2"/>
      <c r="AO23" s="2"/>
      <c r="AP23" s="2"/>
    </row>
    <row r="24" spans="1:42" ht="12.75">
      <c r="A24" s="2" t="s">
        <v>55</v>
      </c>
      <c r="B24" s="2">
        <v>38415</v>
      </c>
      <c r="C24" s="2">
        <v>1115</v>
      </c>
      <c r="D24" s="2">
        <v>21.9</v>
      </c>
      <c r="E24" s="2">
        <v>7.57</v>
      </c>
      <c r="F24" s="2">
        <v>353</v>
      </c>
      <c r="G24" s="2">
        <v>0.39</v>
      </c>
      <c r="H24" s="2"/>
      <c r="I24" s="2">
        <v>188</v>
      </c>
      <c r="J24" s="2"/>
      <c r="K24" s="2">
        <v>0.04</v>
      </c>
      <c r="L24" s="2">
        <v>7.05</v>
      </c>
      <c r="M24" s="2">
        <v>0.2</v>
      </c>
      <c r="N24" s="2"/>
      <c r="O24" s="2"/>
      <c r="P24" s="2"/>
      <c r="Q24" s="2"/>
      <c r="R24" s="2"/>
      <c r="S24" s="2"/>
      <c r="T24" s="2"/>
      <c r="U24" s="2"/>
      <c r="V24" s="2">
        <v>0.85</v>
      </c>
      <c r="W24" s="2"/>
      <c r="X24" s="2">
        <v>43.7</v>
      </c>
      <c r="Y24" s="2"/>
      <c r="Z24" s="2"/>
      <c r="AA24" s="2">
        <v>21.7</v>
      </c>
      <c r="AB24" s="2"/>
      <c r="AC24" s="2">
        <v>0.829</v>
      </c>
      <c r="AD24" s="2"/>
      <c r="AE24" s="2">
        <v>6.92</v>
      </c>
      <c r="AF24" s="2"/>
      <c r="AG24" s="2">
        <v>0.142</v>
      </c>
      <c r="AH24" s="2">
        <v>0.11</v>
      </c>
      <c r="AI24" s="2"/>
      <c r="AJ24" s="2">
        <v>196</v>
      </c>
      <c r="AK24" s="2"/>
      <c r="AL24" s="2">
        <v>0.0003</v>
      </c>
      <c r="AM24" s="2"/>
      <c r="AN24" s="2"/>
      <c r="AO24" s="2"/>
      <c r="AP24" s="2"/>
    </row>
    <row r="37" ht="12.75">
      <c r="A37" t="s">
        <v>115</v>
      </c>
    </row>
    <row r="38" ht="12.75">
      <c r="A38" s="5">
        <v>51922001</v>
      </c>
    </row>
    <row r="39" ht="12.75">
      <c r="A39" t="s">
        <v>118</v>
      </c>
    </row>
    <row r="40" ht="12.75">
      <c r="A40" s="7">
        <v>30</v>
      </c>
    </row>
    <row r="41" spans="1:41" ht="12.75">
      <c r="A41" t="s">
        <v>106</v>
      </c>
      <c r="D41">
        <f>AVERAGE(D$2:D$40)</f>
        <v>22.01304347826087</v>
      </c>
      <c r="E41">
        <f aca="true" t="shared" si="0" ref="E41:AO41">AVERAGE(E$2:E$40)</f>
        <v>7.614347826086955</v>
      </c>
      <c r="F41">
        <f t="shared" si="0"/>
        <v>355.95652173913044</v>
      </c>
      <c r="G41">
        <f t="shared" si="0"/>
        <v>0.48260869565217396</v>
      </c>
      <c r="H41">
        <f t="shared" si="0"/>
        <v>8.783333333333331</v>
      </c>
      <c r="I41">
        <f t="shared" si="0"/>
        <v>185.69565217391303</v>
      </c>
      <c r="J41" t="e">
        <f t="shared" si="0"/>
        <v>#DIV/0!</v>
      </c>
      <c r="K41">
        <f t="shared" si="0"/>
        <v>0.04655555555555556</v>
      </c>
      <c r="L41">
        <f t="shared" si="0"/>
        <v>7.173478260869565</v>
      </c>
      <c r="M41">
        <f t="shared" si="0"/>
        <v>0.24926086956521745</v>
      </c>
      <c r="N41" t="e">
        <f t="shared" si="0"/>
        <v>#DIV/0!</v>
      </c>
      <c r="O41" t="e">
        <f t="shared" si="0"/>
        <v>#DIV/0!</v>
      </c>
      <c r="P41">
        <f t="shared" si="0"/>
        <v>0.007727272727272728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4.51</v>
      </c>
      <c r="U41">
        <f t="shared" si="0"/>
        <v>4.50909090909091</v>
      </c>
      <c r="V41">
        <f t="shared" si="0"/>
        <v>2.144347826086957</v>
      </c>
      <c r="W41" t="e">
        <f t="shared" si="0"/>
        <v>#DIV/0!</v>
      </c>
      <c r="X41">
        <f t="shared" si="0"/>
        <v>71.60434782608698</v>
      </c>
      <c r="Y41">
        <f t="shared" si="0"/>
        <v>0.015000000000000003</v>
      </c>
      <c r="Z41" t="e">
        <f t="shared" si="0"/>
        <v>#DIV/0!</v>
      </c>
      <c r="AA41">
        <f t="shared" si="0"/>
        <v>21.41478260869565</v>
      </c>
      <c r="AB41" t="e">
        <f t="shared" si="0"/>
        <v>#DIV/0!</v>
      </c>
      <c r="AC41">
        <f t="shared" si="0"/>
        <v>1.111086956521739</v>
      </c>
      <c r="AD41" t="e">
        <f t="shared" si="0"/>
        <v>#DIV/0!</v>
      </c>
      <c r="AE41">
        <f t="shared" si="0"/>
        <v>6.942608695652173</v>
      </c>
      <c r="AF41" t="e">
        <f t="shared" si="0"/>
        <v>#DIV/0!</v>
      </c>
      <c r="AG41">
        <f t="shared" si="0"/>
        <v>1.1082857142857143</v>
      </c>
      <c r="AH41">
        <f t="shared" si="0"/>
        <v>0.20708695652173917</v>
      </c>
      <c r="AI41">
        <f t="shared" si="0"/>
        <v>148.3</v>
      </c>
      <c r="AJ41">
        <f t="shared" si="0"/>
        <v>210.91304347826087</v>
      </c>
      <c r="AK41">
        <f t="shared" si="0"/>
        <v>35.8</v>
      </c>
      <c r="AL41">
        <f t="shared" si="0"/>
        <v>0.0017421052631578953</v>
      </c>
      <c r="AM41">
        <f t="shared" si="0"/>
        <v>0.015666666666666666</v>
      </c>
      <c r="AN41">
        <f t="shared" si="0"/>
        <v>0.013</v>
      </c>
      <c r="AO41">
        <f t="shared" si="0"/>
        <v>0.013</v>
      </c>
    </row>
    <row r="42" spans="1:41" ht="12.75">
      <c r="A42" t="s">
        <v>107</v>
      </c>
      <c r="D42">
        <f>MEDIAN(D$2:D$40)</f>
        <v>22</v>
      </c>
      <c r="E42">
        <f aca="true" t="shared" si="1" ref="E42:AO42">MEDIAN(E$2:E$40)</f>
        <v>7.61</v>
      </c>
      <c r="F42">
        <f t="shared" si="1"/>
        <v>357</v>
      </c>
      <c r="G42">
        <f t="shared" si="1"/>
        <v>0.35</v>
      </c>
      <c r="H42">
        <f t="shared" si="1"/>
        <v>6.5</v>
      </c>
      <c r="I42">
        <f t="shared" si="1"/>
        <v>187</v>
      </c>
      <c r="J42" t="e">
        <f t="shared" si="1"/>
        <v>#NUM!</v>
      </c>
      <c r="K42">
        <f t="shared" si="1"/>
        <v>0.04</v>
      </c>
      <c r="L42">
        <f t="shared" si="1"/>
        <v>7.15</v>
      </c>
      <c r="M42">
        <f t="shared" si="1"/>
        <v>0.245</v>
      </c>
      <c r="N42" t="e">
        <f t="shared" si="1"/>
        <v>#NUM!</v>
      </c>
      <c r="O42" t="e">
        <f t="shared" si="1"/>
        <v>#NUM!</v>
      </c>
      <c r="P42">
        <f t="shared" si="1"/>
        <v>0.01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4.4</v>
      </c>
      <c r="U42">
        <f t="shared" si="1"/>
        <v>1.6</v>
      </c>
      <c r="V42">
        <f t="shared" si="1"/>
        <v>1</v>
      </c>
      <c r="W42" t="e">
        <f t="shared" si="1"/>
        <v>#NUM!</v>
      </c>
      <c r="X42">
        <f t="shared" si="1"/>
        <v>46.9</v>
      </c>
      <c r="Y42">
        <f t="shared" si="1"/>
        <v>0.006999999999999999</v>
      </c>
      <c r="Z42" t="e">
        <f t="shared" si="1"/>
        <v>#NUM!</v>
      </c>
      <c r="AA42">
        <f t="shared" si="1"/>
        <v>22.1</v>
      </c>
      <c r="AB42" t="e">
        <f t="shared" si="1"/>
        <v>#NUM!</v>
      </c>
      <c r="AC42">
        <f t="shared" si="1"/>
        <v>0.943</v>
      </c>
      <c r="AD42" t="e">
        <f t="shared" si="1"/>
        <v>#NUM!</v>
      </c>
      <c r="AE42">
        <f t="shared" si="1"/>
        <v>6.9</v>
      </c>
      <c r="AF42" t="e">
        <f t="shared" si="1"/>
        <v>#NUM!</v>
      </c>
      <c r="AG42">
        <f t="shared" si="1"/>
        <v>0.498</v>
      </c>
      <c r="AH42">
        <f t="shared" si="1"/>
        <v>0.18</v>
      </c>
      <c r="AI42">
        <f t="shared" si="1"/>
        <v>198</v>
      </c>
      <c r="AJ42">
        <f t="shared" si="1"/>
        <v>204</v>
      </c>
      <c r="AK42">
        <f t="shared" si="1"/>
        <v>10.5</v>
      </c>
      <c r="AL42">
        <f t="shared" si="1"/>
        <v>0.002</v>
      </c>
      <c r="AM42">
        <f t="shared" si="1"/>
        <v>0.0165</v>
      </c>
      <c r="AN42">
        <f t="shared" si="1"/>
        <v>0.014</v>
      </c>
      <c r="AO42">
        <f t="shared" si="1"/>
        <v>0.014</v>
      </c>
    </row>
    <row r="43" spans="1:41" ht="12.75">
      <c r="A43" t="s">
        <v>109</v>
      </c>
      <c r="D43">
        <f>MAX(D$2:D$40)</f>
        <v>22.3</v>
      </c>
      <c r="E43">
        <f aca="true" t="shared" si="2" ref="E43:AO43">MAX(E$2:E$40)</f>
        <v>7.9</v>
      </c>
      <c r="F43">
        <f t="shared" si="2"/>
        <v>373</v>
      </c>
      <c r="G43">
        <f t="shared" si="2"/>
        <v>1.78</v>
      </c>
      <c r="H43">
        <f t="shared" si="2"/>
        <v>28</v>
      </c>
      <c r="I43">
        <f t="shared" si="2"/>
        <v>196</v>
      </c>
      <c r="J43">
        <f t="shared" si="2"/>
        <v>0</v>
      </c>
      <c r="K43">
        <f t="shared" si="2"/>
        <v>0.201</v>
      </c>
      <c r="L43">
        <f t="shared" si="2"/>
        <v>8.89</v>
      </c>
      <c r="M43">
        <f t="shared" si="2"/>
        <v>0.333</v>
      </c>
      <c r="N43">
        <f t="shared" si="2"/>
        <v>0</v>
      </c>
      <c r="O43">
        <f t="shared" si="2"/>
        <v>0</v>
      </c>
      <c r="P43">
        <f t="shared" si="2"/>
        <v>0.01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6</v>
      </c>
      <c r="U43">
        <f t="shared" si="2"/>
        <v>23.8</v>
      </c>
      <c r="V43">
        <f t="shared" si="2"/>
        <v>9.29</v>
      </c>
      <c r="W43">
        <f t="shared" si="2"/>
        <v>0</v>
      </c>
      <c r="X43">
        <f t="shared" si="2"/>
        <v>215</v>
      </c>
      <c r="Y43">
        <f t="shared" si="2"/>
        <v>0.064</v>
      </c>
      <c r="Z43">
        <f t="shared" si="2"/>
        <v>0</v>
      </c>
      <c r="AA43">
        <f t="shared" si="2"/>
        <v>26.4</v>
      </c>
      <c r="AB43">
        <f t="shared" si="2"/>
        <v>0</v>
      </c>
      <c r="AC43">
        <f t="shared" si="2"/>
        <v>2.59</v>
      </c>
      <c r="AD43">
        <f t="shared" si="2"/>
        <v>0</v>
      </c>
      <c r="AE43">
        <f t="shared" si="2"/>
        <v>8.26</v>
      </c>
      <c r="AF43">
        <f t="shared" si="2"/>
        <v>0</v>
      </c>
      <c r="AG43">
        <f t="shared" si="2"/>
        <v>3.64</v>
      </c>
      <c r="AH43">
        <f t="shared" si="2"/>
        <v>0.662</v>
      </c>
      <c r="AI43">
        <f t="shared" si="2"/>
        <v>290</v>
      </c>
      <c r="AJ43">
        <f t="shared" si="2"/>
        <v>435</v>
      </c>
      <c r="AK43">
        <f t="shared" si="2"/>
        <v>136</v>
      </c>
      <c r="AL43">
        <f t="shared" si="2"/>
        <v>0.0035</v>
      </c>
      <c r="AM43">
        <f t="shared" si="2"/>
        <v>0.023</v>
      </c>
      <c r="AN43">
        <f t="shared" si="2"/>
        <v>0.014</v>
      </c>
      <c r="AO43">
        <f t="shared" si="2"/>
        <v>0.014</v>
      </c>
    </row>
    <row r="44" spans="1:41" ht="12.75">
      <c r="A44" t="s">
        <v>108</v>
      </c>
      <c r="D44">
        <f>MIN(D$2:D$40)</f>
        <v>21.7</v>
      </c>
      <c r="E44">
        <f aca="true" t="shared" si="3" ref="E44:AO44">MIN(E$2:E$40)</f>
        <v>7.41</v>
      </c>
      <c r="F44">
        <f t="shared" si="3"/>
        <v>289</v>
      </c>
      <c r="G44">
        <f t="shared" si="3"/>
        <v>0.06</v>
      </c>
      <c r="H44">
        <f t="shared" si="3"/>
        <v>3.1</v>
      </c>
      <c r="I44">
        <f t="shared" si="3"/>
        <v>164</v>
      </c>
      <c r="J44">
        <f t="shared" si="3"/>
        <v>0</v>
      </c>
      <c r="K44">
        <f t="shared" si="3"/>
        <v>0.02</v>
      </c>
      <c r="L44">
        <f t="shared" si="3"/>
        <v>6.2</v>
      </c>
      <c r="M44">
        <f t="shared" si="3"/>
        <v>0.126</v>
      </c>
      <c r="N44">
        <f t="shared" si="3"/>
        <v>0</v>
      </c>
      <c r="O44">
        <f t="shared" si="3"/>
        <v>0</v>
      </c>
      <c r="P44">
        <f t="shared" si="3"/>
        <v>0.005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3.5</v>
      </c>
      <c r="U44">
        <f t="shared" si="3"/>
        <v>0.6</v>
      </c>
      <c r="V44">
        <f t="shared" si="3"/>
        <v>0.46</v>
      </c>
      <c r="W44">
        <f t="shared" si="3"/>
        <v>0</v>
      </c>
      <c r="X44">
        <f t="shared" si="3"/>
        <v>37</v>
      </c>
      <c r="Y44">
        <f t="shared" si="3"/>
        <v>0.001</v>
      </c>
      <c r="Z44">
        <f t="shared" si="3"/>
        <v>0</v>
      </c>
      <c r="AA44">
        <f t="shared" si="3"/>
        <v>2.34</v>
      </c>
      <c r="AB44">
        <f t="shared" si="3"/>
        <v>0</v>
      </c>
      <c r="AC44">
        <f t="shared" si="3"/>
        <v>0.759</v>
      </c>
      <c r="AD44">
        <f t="shared" si="3"/>
        <v>0</v>
      </c>
      <c r="AE44">
        <f t="shared" si="3"/>
        <v>6.44</v>
      </c>
      <c r="AF44">
        <f t="shared" si="3"/>
        <v>0</v>
      </c>
      <c r="AG44">
        <f t="shared" si="3"/>
        <v>0.1</v>
      </c>
      <c r="AH44">
        <f t="shared" si="3"/>
        <v>0.04</v>
      </c>
      <c r="AI44">
        <f t="shared" si="3"/>
        <v>15</v>
      </c>
      <c r="AJ44">
        <f t="shared" si="3"/>
        <v>17</v>
      </c>
      <c r="AK44">
        <f t="shared" si="3"/>
        <v>6.5</v>
      </c>
      <c r="AL44">
        <f t="shared" si="3"/>
        <v>0.0001</v>
      </c>
      <c r="AM44">
        <f t="shared" si="3"/>
        <v>0.005</v>
      </c>
      <c r="AN44">
        <f t="shared" si="3"/>
        <v>0.011</v>
      </c>
      <c r="AO44">
        <f t="shared" si="3"/>
        <v>0.011</v>
      </c>
    </row>
    <row r="45" spans="1:41" ht="12.75">
      <c r="A45" t="s">
        <v>110</v>
      </c>
      <c r="D45">
        <f>D43-D41</f>
        <v>0.2869565217391319</v>
      </c>
      <c r="E45">
        <f aca="true" t="shared" si="4" ref="E45:AO45">E43-E41</f>
        <v>0.28565217391304554</v>
      </c>
      <c r="F45">
        <f t="shared" si="4"/>
        <v>17.043478260869563</v>
      </c>
      <c r="G45">
        <f t="shared" si="4"/>
        <v>1.297391304347826</v>
      </c>
      <c r="H45">
        <f t="shared" si="4"/>
        <v>19.21666666666667</v>
      </c>
      <c r="I45">
        <f t="shared" si="4"/>
        <v>10.304347826086968</v>
      </c>
      <c r="J45" t="e">
        <f t="shared" si="4"/>
        <v>#DIV/0!</v>
      </c>
      <c r="K45">
        <f t="shared" si="4"/>
        <v>0.15444444444444444</v>
      </c>
      <c r="L45">
        <f t="shared" si="4"/>
        <v>1.7165217391304353</v>
      </c>
      <c r="M45">
        <f t="shared" si="4"/>
        <v>0.08373913043478257</v>
      </c>
      <c r="N45" t="e">
        <f t="shared" si="4"/>
        <v>#DIV/0!</v>
      </c>
      <c r="O45" t="e">
        <f t="shared" si="4"/>
        <v>#DIV/0!</v>
      </c>
      <c r="P45">
        <f t="shared" si="4"/>
        <v>0.0022727272727272726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1.4900000000000002</v>
      </c>
      <c r="U45">
        <f t="shared" si="4"/>
        <v>19.29090909090909</v>
      </c>
      <c r="V45">
        <f t="shared" si="4"/>
        <v>7.145652173913042</v>
      </c>
      <c r="W45" t="e">
        <f t="shared" si="4"/>
        <v>#DIV/0!</v>
      </c>
      <c r="X45">
        <f t="shared" si="4"/>
        <v>143.39565217391302</v>
      </c>
      <c r="Y45">
        <f t="shared" si="4"/>
        <v>0.049</v>
      </c>
      <c r="Z45" t="e">
        <f t="shared" si="4"/>
        <v>#DIV/0!</v>
      </c>
      <c r="AA45">
        <f t="shared" si="4"/>
        <v>4.985217391304349</v>
      </c>
      <c r="AB45" t="e">
        <f t="shared" si="4"/>
        <v>#DIV/0!</v>
      </c>
      <c r="AC45">
        <f t="shared" si="4"/>
        <v>1.478913043478261</v>
      </c>
      <c r="AD45" t="e">
        <f t="shared" si="4"/>
        <v>#DIV/0!</v>
      </c>
      <c r="AE45">
        <f t="shared" si="4"/>
        <v>1.3173913043478267</v>
      </c>
      <c r="AF45" t="e">
        <f t="shared" si="4"/>
        <v>#DIV/0!</v>
      </c>
      <c r="AG45">
        <f t="shared" si="4"/>
        <v>2.531714285714286</v>
      </c>
      <c r="AH45">
        <f t="shared" si="4"/>
        <v>0.4549130434782609</v>
      </c>
      <c r="AI45">
        <f t="shared" si="4"/>
        <v>141.7</v>
      </c>
      <c r="AJ45">
        <f t="shared" si="4"/>
        <v>224.08695652173913</v>
      </c>
      <c r="AK45">
        <f t="shared" si="4"/>
        <v>100.2</v>
      </c>
      <c r="AL45">
        <f t="shared" si="4"/>
        <v>0.0017578947368421048</v>
      </c>
      <c r="AM45">
        <f t="shared" si="4"/>
        <v>0.007333333333333334</v>
      </c>
      <c r="AN45">
        <f t="shared" si="4"/>
        <v>0.0010000000000000009</v>
      </c>
      <c r="AO45">
        <f t="shared" si="4"/>
        <v>0.0010000000000000009</v>
      </c>
    </row>
    <row r="46" spans="1:41" ht="12.75">
      <c r="A46" t="s">
        <v>111</v>
      </c>
      <c r="D46">
        <f>D41-D44</f>
        <v>0.31304347826086953</v>
      </c>
      <c r="E46">
        <f aca="true" t="shared" si="5" ref="E46:AO46">E41-E44</f>
        <v>0.20434782608695468</v>
      </c>
      <c r="F46">
        <f t="shared" si="5"/>
        <v>66.95652173913044</v>
      </c>
      <c r="G46">
        <f t="shared" si="5"/>
        <v>0.42260869565217396</v>
      </c>
      <c r="H46">
        <f t="shared" si="5"/>
        <v>5.683333333333332</v>
      </c>
      <c r="I46">
        <f t="shared" si="5"/>
        <v>21.695652173913032</v>
      </c>
      <c r="J46" t="e">
        <f t="shared" si="5"/>
        <v>#DIV/0!</v>
      </c>
      <c r="K46">
        <f t="shared" si="5"/>
        <v>0.026555555555555558</v>
      </c>
      <c r="L46">
        <f t="shared" si="5"/>
        <v>0.9734782608695651</v>
      </c>
      <c r="M46">
        <f t="shared" si="5"/>
        <v>0.12326086956521745</v>
      </c>
      <c r="N46" t="e">
        <f t="shared" si="5"/>
        <v>#DIV/0!</v>
      </c>
      <c r="O46" t="e">
        <f t="shared" si="5"/>
        <v>#DIV/0!</v>
      </c>
      <c r="P46">
        <f t="shared" si="5"/>
        <v>0.0027272727272727275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1.0099999999999998</v>
      </c>
      <c r="U46">
        <f t="shared" si="5"/>
        <v>3.9090909090909096</v>
      </c>
      <c r="V46">
        <f t="shared" si="5"/>
        <v>1.6843478260869569</v>
      </c>
      <c r="W46" t="e">
        <f t="shared" si="5"/>
        <v>#DIV/0!</v>
      </c>
      <c r="X46">
        <f t="shared" si="5"/>
        <v>34.60434782608698</v>
      </c>
      <c r="Y46">
        <f t="shared" si="5"/>
        <v>0.014000000000000002</v>
      </c>
      <c r="Z46" t="e">
        <f t="shared" si="5"/>
        <v>#DIV/0!</v>
      </c>
      <c r="AA46">
        <f t="shared" si="5"/>
        <v>19.07478260869565</v>
      </c>
      <c r="AB46" t="e">
        <f t="shared" si="5"/>
        <v>#DIV/0!</v>
      </c>
      <c r="AC46">
        <f t="shared" si="5"/>
        <v>0.35208695652173894</v>
      </c>
      <c r="AD46" t="e">
        <f t="shared" si="5"/>
        <v>#DIV/0!</v>
      </c>
      <c r="AE46">
        <f t="shared" si="5"/>
        <v>0.5026086956521727</v>
      </c>
      <c r="AF46" t="e">
        <f t="shared" si="5"/>
        <v>#DIV/0!</v>
      </c>
      <c r="AG46">
        <f t="shared" si="5"/>
        <v>1.0082857142857142</v>
      </c>
      <c r="AH46">
        <f t="shared" si="5"/>
        <v>0.16708695652173916</v>
      </c>
      <c r="AI46">
        <f t="shared" si="5"/>
        <v>133.3</v>
      </c>
      <c r="AJ46">
        <f t="shared" si="5"/>
        <v>193.91304347826087</v>
      </c>
      <c r="AK46">
        <f t="shared" si="5"/>
        <v>29.299999999999997</v>
      </c>
      <c r="AL46">
        <f t="shared" si="5"/>
        <v>0.0016421052631578953</v>
      </c>
      <c r="AM46">
        <f t="shared" si="5"/>
        <v>0.010666666666666665</v>
      </c>
      <c r="AN46">
        <f t="shared" si="5"/>
        <v>0.002</v>
      </c>
      <c r="AO46">
        <f t="shared" si="5"/>
        <v>0.002</v>
      </c>
    </row>
    <row r="47" spans="1:41" ht="12.75">
      <c r="A47" t="s">
        <v>112</v>
      </c>
      <c r="D47">
        <f>STDEV(D2:D40)</f>
        <v>0.14864340436174284</v>
      </c>
      <c r="E47">
        <f aca="true" t="shared" si="6" ref="E47:AO47">STDEV(E2:E40)</f>
        <v>0.09557605667072586</v>
      </c>
      <c r="F47">
        <f t="shared" si="6"/>
        <v>16.408086312629308</v>
      </c>
      <c r="G47">
        <f t="shared" si="6"/>
        <v>0.4551644796744494</v>
      </c>
      <c r="H47">
        <f t="shared" si="6"/>
        <v>6.294932602545341</v>
      </c>
      <c r="I47">
        <f t="shared" si="6"/>
        <v>7.32017624358559</v>
      </c>
      <c r="J47" t="e">
        <f t="shared" si="6"/>
        <v>#DIV/0!</v>
      </c>
      <c r="K47">
        <f t="shared" si="6"/>
        <v>0.04255269704899786</v>
      </c>
      <c r="L47">
        <f t="shared" si="6"/>
        <v>0.5472128445433235</v>
      </c>
      <c r="M47">
        <f t="shared" si="6"/>
        <v>0.05006197739829756</v>
      </c>
      <c r="N47" t="e">
        <f t="shared" si="6"/>
        <v>#DIV/0!</v>
      </c>
      <c r="O47" t="e">
        <f t="shared" si="6"/>
        <v>#DIV/0!</v>
      </c>
      <c r="P47">
        <f t="shared" si="6"/>
        <v>0.0026111648393354675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0.6640783086353568</v>
      </c>
      <c r="U47">
        <f t="shared" si="6"/>
        <v>6.864612814347877</v>
      </c>
      <c r="V47">
        <f t="shared" si="6"/>
        <v>2.044382160696069</v>
      </c>
      <c r="W47" t="e">
        <f t="shared" si="6"/>
        <v>#DIV/0!</v>
      </c>
      <c r="X47">
        <f t="shared" si="6"/>
        <v>44.636699925477785</v>
      </c>
      <c r="Y47">
        <f t="shared" si="6"/>
        <v>0.019601587237318873</v>
      </c>
      <c r="Z47" t="e">
        <f t="shared" si="6"/>
        <v>#DIV/0!</v>
      </c>
      <c r="AA47">
        <f t="shared" si="6"/>
        <v>4.619123165085476</v>
      </c>
      <c r="AB47" t="e">
        <f t="shared" si="6"/>
        <v>#DIV/0!</v>
      </c>
      <c r="AC47">
        <f t="shared" si="6"/>
        <v>0.48958775915360025</v>
      </c>
      <c r="AD47" t="e">
        <f t="shared" si="6"/>
        <v>#DIV/0!</v>
      </c>
      <c r="AE47">
        <f t="shared" si="6"/>
        <v>0.4061260148290972</v>
      </c>
      <c r="AF47" t="e">
        <f t="shared" si="6"/>
        <v>#DIV/0!</v>
      </c>
      <c r="AG47">
        <f t="shared" si="6"/>
        <v>1.2507221171330245</v>
      </c>
      <c r="AH47">
        <f t="shared" si="6"/>
        <v>0.15711573992196096</v>
      </c>
      <c r="AI47">
        <f t="shared" si="6"/>
        <v>126.0295600246228</v>
      </c>
      <c r="AJ47">
        <f t="shared" si="6"/>
        <v>64.76946042659742</v>
      </c>
      <c r="AK47">
        <f t="shared" si="6"/>
        <v>56.16671612262907</v>
      </c>
      <c r="AL47">
        <f t="shared" si="6"/>
        <v>0.0014380989725922054</v>
      </c>
      <c r="AM47">
        <f t="shared" si="6"/>
        <v>0.008238122763510304</v>
      </c>
      <c r="AN47">
        <f t="shared" si="6"/>
        <v>0.0017320508075688778</v>
      </c>
      <c r="AO47">
        <f t="shared" si="6"/>
        <v>0.0017320508075688778</v>
      </c>
    </row>
    <row r="48" spans="1:41" ht="12.75">
      <c r="A48" t="s">
        <v>113</v>
      </c>
      <c r="D48">
        <f>VAR(D2:D11)</f>
        <v>0.031222222222216562</v>
      </c>
      <c r="E48">
        <f aca="true" t="shared" si="7" ref="E48:AO48">VAR(E2:E11)</f>
        <v>0.013604444444467845</v>
      </c>
      <c r="F48">
        <f t="shared" si="7"/>
        <v>93.87777777776743</v>
      </c>
      <c r="G48">
        <f t="shared" si="7"/>
        <v>0.36583222222222234</v>
      </c>
      <c r="H48">
        <f t="shared" si="7"/>
        <v>64.45344444444443</v>
      </c>
      <c r="I48">
        <f t="shared" si="7"/>
        <v>101.87777777778037</v>
      </c>
      <c r="J48" t="e">
        <f t="shared" si="7"/>
        <v>#DIV/0!</v>
      </c>
      <c r="K48">
        <f t="shared" si="7"/>
        <v>0.003290622222222223</v>
      </c>
      <c r="L48">
        <f t="shared" si="7"/>
        <v>0.2645333333333358</v>
      </c>
      <c r="M48">
        <f t="shared" si="7"/>
        <v>0.0017168999999999965</v>
      </c>
      <c r="N48" t="e">
        <f t="shared" si="7"/>
        <v>#DIV/0!</v>
      </c>
      <c r="O48" t="e">
        <f t="shared" si="7"/>
        <v>#DIV/0!</v>
      </c>
      <c r="P48">
        <f t="shared" si="7"/>
        <v>6.6666666666666675E-06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0.4409999999999962</v>
      </c>
      <c r="U48">
        <f t="shared" si="7"/>
        <v>51.32444444444444</v>
      </c>
      <c r="V48">
        <f t="shared" si="7"/>
        <v>7.654783333333329</v>
      </c>
      <c r="W48" t="e">
        <f t="shared" si="7"/>
        <v>#DIV/0!</v>
      </c>
      <c r="X48">
        <f t="shared" si="7"/>
        <v>3144.22622222222</v>
      </c>
      <c r="Y48">
        <f t="shared" si="7"/>
        <v>0.0003842222222222221</v>
      </c>
      <c r="Z48" t="e">
        <f t="shared" si="7"/>
        <v>#DIV/0!</v>
      </c>
      <c r="AA48">
        <f t="shared" si="7"/>
        <v>8.064444444444336</v>
      </c>
      <c r="AB48" t="e">
        <f t="shared" si="7"/>
        <v>#DIV/0!</v>
      </c>
      <c r="AC48">
        <f t="shared" si="7"/>
        <v>0.3885040444444445</v>
      </c>
      <c r="AD48" t="e">
        <f t="shared" si="7"/>
        <v>#DIV/0!</v>
      </c>
      <c r="AE48">
        <f t="shared" si="7"/>
        <v>0.16632888888889535</v>
      </c>
      <c r="AF48" t="e">
        <f t="shared" si="7"/>
        <v>#DIV/0!</v>
      </c>
      <c r="AG48">
        <f t="shared" si="7"/>
        <v>2.074014044444445</v>
      </c>
      <c r="AH48">
        <f t="shared" si="7"/>
        <v>0.007208988888888894</v>
      </c>
      <c r="AI48">
        <f t="shared" si="7"/>
        <v>15883.45</v>
      </c>
      <c r="AJ48">
        <f t="shared" si="7"/>
        <v>199.56666666666408</v>
      </c>
      <c r="AK48">
        <f t="shared" si="7"/>
        <v>3154.7</v>
      </c>
      <c r="AL48">
        <f t="shared" si="7"/>
        <v>1.7416666666666666E-06</v>
      </c>
      <c r="AM48">
        <f t="shared" si="7"/>
        <v>6.786666666666664E-05</v>
      </c>
      <c r="AN48">
        <f t="shared" si="7"/>
        <v>3.0000000000000018E-06</v>
      </c>
      <c r="AO48">
        <f t="shared" si="7"/>
        <v>3.0000000000000018E-06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2" width="8.57421875" style="0" bestFit="1" customWidth="1"/>
    <col min="13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1" width="8.57421875" style="0" bestFit="1" customWidth="1"/>
    <col min="22" max="22" width="7.57421875" style="0" bestFit="1" customWidth="1"/>
    <col min="23" max="23" width="7.8515625" style="0" bestFit="1" customWidth="1"/>
    <col min="24" max="24" width="9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47</v>
      </c>
      <c r="B2" s="2">
        <v>36831</v>
      </c>
      <c r="C2" s="2">
        <v>1130</v>
      </c>
      <c r="D2" s="2">
        <v>22.7</v>
      </c>
      <c r="E2" s="2">
        <v>6.87</v>
      </c>
      <c r="F2" s="2">
        <v>385</v>
      </c>
      <c r="G2" s="2">
        <v>2.05</v>
      </c>
      <c r="H2" s="2">
        <v>4.5</v>
      </c>
      <c r="I2" s="2">
        <v>180</v>
      </c>
      <c r="J2" s="2"/>
      <c r="K2" s="2">
        <v>0.02</v>
      </c>
      <c r="L2" s="2">
        <v>5.3</v>
      </c>
      <c r="M2" s="2">
        <v>0.084</v>
      </c>
      <c r="N2" s="2"/>
      <c r="O2" s="2"/>
      <c r="P2" s="2">
        <v>0.44</v>
      </c>
      <c r="Q2" s="2"/>
      <c r="R2" s="2"/>
      <c r="S2" s="2"/>
      <c r="T2" s="2">
        <v>23.3</v>
      </c>
      <c r="U2" s="2">
        <v>7.8</v>
      </c>
      <c r="V2" s="2">
        <v>7.62</v>
      </c>
      <c r="W2" s="2"/>
      <c r="X2" s="2">
        <v>69.7</v>
      </c>
      <c r="Y2" s="2">
        <v>0.003</v>
      </c>
      <c r="Z2" s="2"/>
      <c r="AA2" s="2">
        <v>3.8</v>
      </c>
      <c r="AB2" s="2"/>
      <c r="AC2" s="2">
        <v>0.456</v>
      </c>
      <c r="AD2" s="2"/>
      <c r="AE2" s="2">
        <v>3.02</v>
      </c>
      <c r="AF2" s="2"/>
      <c r="AG2" s="2">
        <v>0.042</v>
      </c>
      <c r="AH2" s="2">
        <v>0.04</v>
      </c>
      <c r="AI2" s="2">
        <v>6.5</v>
      </c>
      <c r="AJ2" s="2">
        <v>246</v>
      </c>
      <c r="AK2" s="2">
        <v>6.5</v>
      </c>
      <c r="AL2" s="2"/>
      <c r="AM2" s="2"/>
      <c r="AN2" s="2"/>
      <c r="AO2" s="2"/>
      <c r="AP2" s="2"/>
    </row>
    <row r="3" spans="1:42" ht="12.75">
      <c r="A3" s="2" t="s">
        <v>47</v>
      </c>
      <c r="B3" s="2">
        <v>36928</v>
      </c>
      <c r="C3" s="2">
        <v>1249</v>
      </c>
      <c r="D3" s="2">
        <v>22.5</v>
      </c>
      <c r="E3" s="2">
        <v>7.06</v>
      </c>
      <c r="F3" s="2">
        <v>392</v>
      </c>
      <c r="G3" s="2">
        <v>2.01</v>
      </c>
      <c r="H3" s="2">
        <v>5.8</v>
      </c>
      <c r="I3" s="2">
        <v>176</v>
      </c>
      <c r="J3" s="2"/>
      <c r="K3" s="2">
        <v>0.02</v>
      </c>
      <c r="L3" s="2">
        <v>5.2</v>
      </c>
      <c r="M3" s="2">
        <v>0.091</v>
      </c>
      <c r="N3" s="2"/>
      <c r="O3" s="2"/>
      <c r="P3" s="2">
        <v>0.43</v>
      </c>
      <c r="Q3" s="2"/>
      <c r="R3" s="2"/>
      <c r="S3" s="2"/>
      <c r="T3" s="2">
        <v>22</v>
      </c>
      <c r="U3" s="2">
        <v>12.4</v>
      </c>
      <c r="V3" s="2">
        <v>3.86</v>
      </c>
      <c r="W3" s="2"/>
      <c r="X3" s="2">
        <v>72.9</v>
      </c>
      <c r="Y3" s="2">
        <v>0.003</v>
      </c>
      <c r="Z3" s="2"/>
      <c r="AA3" s="2">
        <v>3.82</v>
      </c>
      <c r="AB3" s="2"/>
      <c r="AC3" s="2">
        <v>0.16</v>
      </c>
      <c r="AD3" s="2"/>
      <c r="AE3" s="2">
        <v>2.1</v>
      </c>
      <c r="AF3" s="2"/>
      <c r="AG3" s="2">
        <v>0.035</v>
      </c>
      <c r="AH3" s="2">
        <v>0.06</v>
      </c>
      <c r="AI3" s="2">
        <v>1.5</v>
      </c>
      <c r="AJ3" s="2">
        <v>236</v>
      </c>
      <c r="AK3" s="2">
        <v>1.5</v>
      </c>
      <c r="AL3" s="2"/>
      <c r="AM3" s="2"/>
      <c r="AN3" s="2"/>
      <c r="AO3" s="2"/>
      <c r="AP3" s="2"/>
    </row>
    <row r="4" spans="1:42" ht="12.75">
      <c r="A4" s="2" t="s">
        <v>47</v>
      </c>
      <c r="B4" s="2">
        <v>37013</v>
      </c>
      <c r="C4" s="2">
        <v>1110</v>
      </c>
      <c r="D4" s="2">
        <v>22.7</v>
      </c>
      <c r="E4" s="2">
        <v>7.08</v>
      </c>
      <c r="F4" s="2">
        <v>390</v>
      </c>
      <c r="G4" s="2">
        <v>2.25</v>
      </c>
      <c r="H4" s="2">
        <v>1</v>
      </c>
      <c r="I4" s="2">
        <v>174</v>
      </c>
      <c r="J4" s="2"/>
      <c r="K4" s="2">
        <v>0.02</v>
      </c>
      <c r="L4" s="2">
        <v>5.4</v>
      </c>
      <c r="M4" s="2">
        <v>0.08</v>
      </c>
      <c r="N4" s="2"/>
      <c r="O4" s="2"/>
      <c r="P4" s="2">
        <v>0.41</v>
      </c>
      <c r="Q4" s="2"/>
      <c r="R4" s="2"/>
      <c r="S4" s="2"/>
      <c r="T4" s="2">
        <v>22.5</v>
      </c>
      <c r="U4" s="2">
        <v>3.9</v>
      </c>
      <c r="V4" s="2">
        <v>3.74</v>
      </c>
      <c r="W4" s="2"/>
      <c r="X4" s="2">
        <v>73.5</v>
      </c>
      <c r="Y4" s="2">
        <v>0.003</v>
      </c>
      <c r="Z4" s="2"/>
      <c r="AA4" s="2">
        <v>3.87</v>
      </c>
      <c r="AB4" s="2"/>
      <c r="AC4" s="2">
        <v>0.191</v>
      </c>
      <c r="AD4" s="2"/>
      <c r="AE4" s="2">
        <v>2.26</v>
      </c>
      <c r="AF4" s="2"/>
      <c r="AG4" s="2">
        <v>0.034</v>
      </c>
      <c r="AH4" s="2">
        <v>0.04</v>
      </c>
      <c r="AI4" s="2">
        <v>0.7</v>
      </c>
      <c r="AJ4" s="2">
        <v>228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47</v>
      </c>
      <c r="B5" s="2">
        <v>37105</v>
      </c>
      <c r="C5" s="2">
        <v>1005</v>
      </c>
      <c r="D5" s="2">
        <v>22.9</v>
      </c>
      <c r="E5" s="2">
        <v>7.05</v>
      </c>
      <c r="F5" s="2">
        <v>371</v>
      </c>
      <c r="G5" s="2">
        <v>2.46</v>
      </c>
      <c r="H5" s="2">
        <v>1.7</v>
      </c>
      <c r="I5" s="2">
        <v>181</v>
      </c>
      <c r="J5" s="2"/>
      <c r="K5" s="2">
        <v>0.02</v>
      </c>
      <c r="L5" s="2">
        <v>4.2</v>
      </c>
      <c r="M5" s="2">
        <v>0.02</v>
      </c>
      <c r="N5" s="2"/>
      <c r="O5" s="2"/>
      <c r="P5" s="2">
        <v>0.42</v>
      </c>
      <c r="Q5" s="2"/>
      <c r="R5" s="2"/>
      <c r="S5" s="2"/>
      <c r="T5" s="2">
        <v>22.5</v>
      </c>
      <c r="U5" s="2">
        <v>3.4</v>
      </c>
      <c r="V5" s="2">
        <v>3.88</v>
      </c>
      <c r="W5" s="2"/>
      <c r="X5" s="2">
        <v>82.5</v>
      </c>
      <c r="Y5" s="2">
        <v>0.003</v>
      </c>
      <c r="Z5" s="2"/>
      <c r="AA5" s="2">
        <v>4.31</v>
      </c>
      <c r="AB5" s="2"/>
      <c r="AC5" s="2">
        <v>0.24</v>
      </c>
      <c r="AD5" s="2"/>
      <c r="AE5" s="2">
        <v>2.5</v>
      </c>
      <c r="AF5" s="2"/>
      <c r="AG5" s="2">
        <v>0.02</v>
      </c>
      <c r="AH5" s="2">
        <v>0.04</v>
      </c>
      <c r="AI5" s="2">
        <v>0.7</v>
      </c>
      <c r="AJ5" s="2">
        <v>232</v>
      </c>
      <c r="AK5" s="2">
        <v>0.7</v>
      </c>
      <c r="AL5" s="2"/>
      <c r="AM5" s="2"/>
      <c r="AN5" s="2"/>
      <c r="AO5" s="2"/>
      <c r="AP5" s="2"/>
    </row>
    <row r="6" spans="1:42" ht="12.75">
      <c r="A6" s="2" t="s">
        <v>47</v>
      </c>
      <c r="B6" s="2">
        <v>37292</v>
      </c>
      <c r="C6" s="2">
        <v>1030</v>
      </c>
      <c r="D6" s="2">
        <v>22.3</v>
      </c>
      <c r="E6" s="2">
        <v>7.03</v>
      </c>
      <c r="F6" s="2">
        <v>327</v>
      </c>
      <c r="G6" s="2">
        <v>1.95</v>
      </c>
      <c r="H6" s="2">
        <v>1.4</v>
      </c>
      <c r="I6" s="2">
        <v>165</v>
      </c>
      <c r="J6" s="2"/>
      <c r="K6" s="2">
        <v>0.02</v>
      </c>
      <c r="L6" s="2">
        <v>4.33</v>
      </c>
      <c r="M6" s="2">
        <v>0.094</v>
      </c>
      <c r="N6" s="2"/>
      <c r="O6" s="2"/>
      <c r="P6" s="2">
        <v>0.438</v>
      </c>
      <c r="Q6" s="2"/>
      <c r="R6" s="2"/>
      <c r="S6" s="2"/>
      <c r="T6" s="2">
        <v>19.4</v>
      </c>
      <c r="U6" s="2">
        <v>0.3</v>
      </c>
      <c r="V6" s="2">
        <v>4.4</v>
      </c>
      <c r="W6" s="2"/>
      <c r="X6" s="2">
        <v>78.4</v>
      </c>
      <c r="Y6" s="2">
        <v>0.005</v>
      </c>
      <c r="Z6" s="2"/>
      <c r="AA6" s="2">
        <v>4.62</v>
      </c>
      <c r="AB6" s="2"/>
      <c r="AC6" s="2">
        <v>0.268</v>
      </c>
      <c r="AD6" s="2"/>
      <c r="AE6" s="2">
        <v>2.66</v>
      </c>
      <c r="AF6" s="2"/>
      <c r="AG6" s="2">
        <v>0.039</v>
      </c>
      <c r="AH6" s="2">
        <v>0.05</v>
      </c>
      <c r="AI6" s="2">
        <v>0.7</v>
      </c>
      <c r="AJ6" s="2">
        <v>216</v>
      </c>
      <c r="AK6" s="2">
        <v>0.7</v>
      </c>
      <c r="AL6" s="2">
        <v>0.002</v>
      </c>
      <c r="AM6" s="2">
        <v>0.005</v>
      </c>
      <c r="AN6" s="2">
        <v>0.005</v>
      </c>
      <c r="AO6" s="2">
        <v>0.005</v>
      </c>
      <c r="AP6" s="2"/>
    </row>
    <row r="7" spans="1:42" ht="12.75">
      <c r="A7" s="2" t="s">
        <v>47</v>
      </c>
      <c r="B7" s="2">
        <v>37197</v>
      </c>
      <c r="C7" s="2">
        <v>1120</v>
      </c>
      <c r="D7" s="2">
        <v>22.5</v>
      </c>
      <c r="E7" s="2">
        <v>7.04</v>
      </c>
      <c r="F7" s="2">
        <v>384</v>
      </c>
      <c r="G7" s="2">
        <v>2.38</v>
      </c>
      <c r="H7" s="2">
        <v>3.7</v>
      </c>
      <c r="I7" s="2">
        <v>179</v>
      </c>
      <c r="J7" s="2"/>
      <c r="K7" s="2">
        <v>0.02</v>
      </c>
      <c r="L7" s="2">
        <v>4.1</v>
      </c>
      <c r="M7" s="2">
        <v>0.046</v>
      </c>
      <c r="N7" s="2"/>
      <c r="O7" s="2"/>
      <c r="P7" s="2">
        <v>0.39</v>
      </c>
      <c r="Q7" s="2"/>
      <c r="R7" s="2"/>
      <c r="S7" s="2"/>
      <c r="T7" s="2">
        <v>18.9</v>
      </c>
      <c r="U7" s="2">
        <v>1.1</v>
      </c>
      <c r="V7" s="2">
        <v>4.03</v>
      </c>
      <c r="W7" s="2"/>
      <c r="X7" s="2">
        <v>131</v>
      </c>
      <c r="Y7" s="2">
        <v>0.003</v>
      </c>
      <c r="Z7" s="2"/>
      <c r="AA7" s="2">
        <v>4.93</v>
      </c>
      <c r="AB7" s="2"/>
      <c r="AC7" s="2">
        <v>0.16</v>
      </c>
      <c r="AD7" s="2"/>
      <c r="AE7" s="2">
        <v>1.17</v>
      </c>
      <c r="AF7" s="2"/>
      <c r="AG7" s="2">
        <v>0.06</v>
      </c>
      <c r="AH7" s="2">
        <v>0.04</v>
      </c>
      <c r="AI7" s="2">
        <v>0.7</v>
      </c>
      <c r="AJ7" s="2">
        <v>216</v>
      </c>
      <c r="AK7" s="2">
        <v>0.7</v>
      </c>
      <c r="AL7" s="2">
        <v>0.002</v>
      </c>
      <c r="AM7" s="2">
        <v>0.005</v>
      </c>
      <c r="AN7" s="2"/>
      <c r="AO7" s="2"/>
      <c r="AP7" s="2"/>
    </row>
    <row r="8" spans="1:42" ht="12.75">
      <c r="A8" s="2" t="s">
        <v>47</v>
      </c>
      <c r="B8" s="2">
        <v>37378</v>
      </c>
      <c r="C8" s="2">
        <v>1255</v>
      </c>
      <c r="D8" s="2">
        <v>22.9</v>
      </c>
      <c r="E8" s="2">
        <v>7.01</v>
      </c>
      <c r="F8" s="2">
        <v>383</v>
      </c>
      <c r="G8" s="2">
        <v>2.24</v>
      </c>
      <c r="H8" s="2">
        <v>0.4</v>
      </c>
      <c r="I8" s="2">
        <v>172</v>
      </c>
      <c r="J8" s="2"/>
      <c r="K8" s="2">
        <v>0.02</v>
      </c>
      <c r="L8" s="2">
        <v>15.9</v>
      </c>
      <c r="M8" s="2">
        <v>0.092</v>
      </c>
      <c r="N8" s="2"/>
      <c r="O8" s="2"/>
      <c r="P8" s="2">
        <v>0.419</v>
      </c>
      <c r="Q8" s="2"/>
      <c r="R8" s="2"/>
      <c r="S8" s="2"/>
      <c r="T8" s="2">
        <v>8.6</v>
      </c>
      <c r="U8" s="2">
        <v>0.5</v>
      </c>
      <c r="V8" s="2">
        <v>0.87</v>
      </c>
      <c r="W8" s="2"/>
      <c r="X8" s="2">
        <v>71.7</v>
      </c>
      <c r="Y8" s="2">
        <v>0.001</v>
      </c>
      <c r="Z8" s="2"/>
      <c r="AA8" s="2">
        <v>4.62</v>
      </c>
      <c r="AB8" s="2"/>
      <c r="AC8" s="2">
        <v>4.62</v>
      </c>
      <c r="AD8" s="2"/>
      <c r="AE8" s="2">
        <v>2.57</v>
      </c>
      <c r="AF8" s="2"/>
      <c r="AG8" s="2">
        <v>0.038</v>
      </c>
      <c r="AH8" s="2">
        <v>0.056</v>
      </c>
      <c r="AI8" s="2"/>
      <c r="AJ8" s="2">
        <v>234</v>
      </c>
      <c r="AK8" s="2"/>
      <c r="AL8" s="2">
        <v>0.0005</v>
      </c>
      <c r="AM8" s="2">
        <v>0.023</v>
      </c>
      <c r="AN8" s="2">
        <v>0.005</v>
      </c>
      <c r="AO8" s="2">
        <v>0.005</v>
      </c>
      <c r="AP8" s="2"/>
    </row>
    <row r="9" spans="1:42" ht="12.75">
      <c r="A9" s="2" t="s">
        <v>47</v>
      </c>
      <c r="B9" s="2">
        <v>37470</v>
      </c>
      <c r="C9" s="2">
        <v>1010</v>
      </c>
      <c r="D9" s="2">
        <v>22.8</v>
      </c>
      <c r="E9" s="2">
        <v>6.66</v>
      </c>
      <c r="F9" s="2">
        <v>402</v>
      </c>
      <c r="G9" s="2">
        <v>2.32</v>
      </c>
      <c r="H9" s="2">
        <v>1.6</v>
      </c>
      <c r="I9" s="2">
        <v>174</v>
      </c>
      <c r="J9" s="2"/>
      <c r="K9" s="2">
        <v>0.02</v>
      </c>
      <c r="L9" s="2">
        <v>4.69</v>
      </c>
      <c r="M9" s="2">
        <v>0.046</v>
      </c>
      <c r="N9" s="2"/>
      <c r="O9" s="2"/>
      <c r="P9" s="2">
        <v>0.357</v>
      </c>
      <c r="Q9" s="2"/>
      <c r="R9" s="2"/>
      <c r="S9" s="2"/>
      <c r="T9" s="2">
        <v>21.2</v>
      </c>
      <c r="U9" s="2">
        <v>0.3</v>
      </c>
      <c r="V9" s="2">
        <v>0.38</v>
      </c>
      <c r="W9" s="2"/>
      <c r="X9" s="2">
        <v>82</v>
      </c>
      <c r="Y9" s="2">
        <v>0.002</v>
      </c>
      <c r="Z9" s="2"/>
      <c r="AA9" s="2">
        <v>4.3</v>
      </c>
      <c r="AB9" s="2"/>
      <c r="AC9" s="2">
        <v>0.221</v>
      </c>
      <c r="AD9" s="2"/>
      <c r="AE9" s="2">
        <v>2.31</v>
      </c>
      <c r="AF9" s="2"/>
      <c r="AG9" s="2">
        <v>0.043</v>
      </c>
      <c r="AH9" s="2">
        <v>0.356</v>
      </c>
      <c r="AI9" s="2"/>
      <c r="AJ9" s="2">
        <v>256</v>
      </c>
      <c r="AK9" s="2"/>
      <c r="AL9" s="2">
        <v>0.0005</v>
      </c>
      <c r="AM9" s="2">
        <v>0.023</v>
      </c>
      <c r="AN9" s="2">
        <v>0.005</v>
      </c>
      <c r="AO9" s="2">
        <v>0.005</v>
      </c>
      <c r="AP9" s="2"/>
    </row>
    <row r="10" spans="1:42" ht="12.75">
      <c r="A10" s="2" t="s">
        <v>47</v>
      </c>
      <c r="B10" s="2">
        <v>37565</v>
      </c>
      <c r="C10" s="2">
        <v>1230</v>
      </c>
      <c r="D10" s="2">
        <v>22.7</v>
      </c>
      <c r="E10" s="2">
        <v>7.02</v>
      </c>
      <c r="F10" s="2">
        <v>419</v>
      </c>
      <c r="G10" s="2">
        <v>2.17</v>
      </c>
      <c r="H10" s="2">
        <v>6.7</v>
      </c>
      <c r="I10" s="2">
        <v>172</v>
      </c>
      <c r="J10" s="2"/>
      <c r="K10" s="2">
        <v>0.037</v>
      </c>
      <c r="L10" s="2">
        <v>4.56</v>
      </c>
      <c r="M10" s="2">
        <v>0.12</v>
      </c>
      <c r="N10" s="2"/>
      <c r="O10" s="2"/>
      <c r="P10" s="2">
        <v>0.35</v>
      </c>
      <c r="Q10" s="2"/>
      <c r="R10" s="2"/>
      <c r="S10" s="2"/>
      <c r="T10" s="2">
        <v>23.5</v>
      </c>
      <c r="U10" s="2">
        <v>0.9</v>
      </c>
      <c r="V10" s="2">
        <v>5.5</v>
      </c>
      <c r="W10" s="2"/>
      <c r="X10" s="2">
        <v>70.1</v>
      </c>
      <c r="Y10" s="2">
        <v>0.002</v>
      </c>
      <c r="Z10" s="2"/>
      <c r="AA10" s="2">
        <v>4.01</v>
      </c>
      <c r="AB10" s="2"/>
      <c r="AC10" s="2">
        <v>0.12</v>
      </c>
      <c r="AD10" s="2"/>
      <c r="AE10" s="2">
        <v>2</v>
      </c>
      <c r="AF10" s="2"/>
      <c r="AG10" s="2">
        <v>0.05</v>
      </c>
      <c r="AH10" s="2">
        <v>0.4</v>
      </c>
      <c r="AI10" s="2"/>
      <c r="AJ10" s="2">
        <v>197</v>
      </c>
      <c r="AK10" s="2"/>
      <c r="AL10" s="2">
        <v>0.003</v>
      </c>
      <c r="AM10" s="2">
        <v>0.01</v>
      </c>
      <c r="AN10" s="2"/>
      <c r="AO10" s="2"/>
      <c r="AP10" s="2"/>
    </row>
    <row r="11" spans="1:42" ht="12.75">
      <c r="A11" s="2" t="s">
        <v>47</v>
      </c>
      <c r="B11" s="2">
        <v>37657</v>
      </c>
      <c r="C11" s="2">
        <v>1320</v>
      </c>
      <c r="D11" s="2">
        <v>22.6</v>
      </c>
      <c r="E11" s="2">
        <v>7.15</v>
      </c>
      <c r="F11" s="2">
        <v>338</v>
      </c>
      <c r="G11" s="2">
        <v>1.68</v>
      </c>
      <c r="H11" s="2">
        <v>0.8</v>
      </c>
      <c r="I11" s="2">
        <v>180</v>
      </c>
      <c r="J11" s="2"/>
      <c r="K11" s="2">
        <v>0.016</v>
      </c>
      <c r="L11" s="2">
        <v>5.43</v>
      </c>
      <c r="M11" s="2">
        <v>0.09</v>
      </c>
      <c r="N11" s="2"/>
      <c r="O11" s="2"/>
      <c r="P11" s="2">
        <v>0.37</v>
      </c>
      <c r="Q11" s="2"/>
      <c r="R11" s="2"/>
      <c r="S11" s="2"/>
      <c r="T11" s="2">
        <v>26.1</v>
      </c>
      <c r="U11" s="2">
        <v>1.1</v>
      </c>
      <c r="V11" s="2">
        <v>1.1</v>
      </c>
      <c r="W11" s="2"/>
      <c r="X11" s="2">
        <v>80</v>
      </c>
      <c r="Y11" s="2">
        <v>0.002</v>
      </c>
      <c r="Z11" s="2"/>
      <c r="AA11" s="2">
        <v>4.5</v>
      </c>
      <c r="AB11" s="2"/>
      <c r="AC11" s="2">
        <v>0.2</v>
      </c>
      <c r="AD11" s="2"/>
      <c r="AE11" s="2">
        <v>2.8</v>
      </c>
      <c r="AF11" s="2"/>
      <c r="AG11" s="2">
        <v>0.07</v>
      </c>
      <c r="AH11" s="2">
        <v>0.2</v>
      </c>
      <c r="AI11" s="2"/>
      <c r="AJ11" s="2">
        <v>254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47</v>
      </c>
      <c r="B12" s="2">
        <v>37743</v>
      </c>
      <c r="C12" s="2">
        <v>1520</v>
      </c>
      <c r="D12" s="2">
        <v>22.4</v>
      </c>
      <c r="E12" s="2">
        <v>6.62</v>
      </c>
      <c r="F12" s="2">
        <v>394</v>
      </c>
      <c r="G12" s="2">
        <v>1.95</v>
      </c>
      <c r="H12" s="2">
        <v>1.6</v>
      </c>
      <c r="I12" s="2">
        <v>178</v>
      </c>
      <c r="J12" s="2"/>
      <c r="K12" s="2">
        <v>0.037</v>
      </c>
      <c r="L12" s="2">
        <v>4.43</v>
      </c>
      <c r="M12" s="2">
        <v>0.08</v>
      </c>
      <c r="N12" s="2"/>
      <c r="O12" s="2"/>
      <c r="P12" s="2">
        <v>0.324</v>
      </c>
      <c r="Q12" s="2"/>
      <c r="R12" s="2"/>
      <c r="S12" s="2"/>
      <c r="T12" s="2">
        <v>19</v>
      </c>
      <c r="U12" s="2">
        <v>4.3</v>
      </c>
      <c r="V12" s="2">
        <v>7.3</v>
      </c>
      <c r="W12" s="2"/>
      <c r="X12" s="2">
        <v>73.2</v>
      </c>
      <c r="Y12" s="2"/>
      <c r="Z12" s="2"/>
      <c r="AA12" s="2">
        <v>4.03</v>
      </c>
      <c r="AB12" s="2"/>
      <c r="AC12" s="2">
        <v>0.23</v>
      </c>
      <c r="AD12" s="2"/>
      <c r="AE12" s="2">
        <v>2.44</v>
      </c>
      <c r="AF12" s="2"/>
      <c r="AG12" s="2">
        <v>0.08</v>
      </c>
      <c r="AH12" s="2">
        <v>0.2</v>
      </c>
      <c r="AI12" s="2"/>
      <c r="AJ12" s="2">
        <v>226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47</v>
      </c>
      <c r="B13" s="2">
        <v>38384</v>
      </c>
      <c r="C13" s="2">
        <v>1315</v>
      </c>
      <c r="D13" s="2">
        <v>22</v>
      </c>
      <c r="E13" s="2">
        <v>6.9</v>
      </c>
      <c r="F13" s="2">
        <v>445</v>
      </c>
      <c r="G13" s="2">
        <v>3.14</v>
      </c>
      <c r="H13" s="2"/>
      <c r="I13" s="2">
        <v>208</v>
      </c>
      <c r="J13" s="2"/>
      <c r="K13" s="2">
        <v>0.04</v>
      </c>
      <c r="L13" s="2">
        <v>5.41</v>
      </c>
      <c r="M13" s="2">
        <v>0.15</v>
      </c>
      <c r="N13" s="2"/>
      <c r="O13" s="2"/>
      <c r="P13" s="2">
        <v>0.617</v>
      </c>
      <c r="Q13" s="2"/>
      <c r="R13" s="2"/>
      <c r="S13" s="2"/>
      <c r="T13" s="2">
        <v>19.2</v>
      </c>
      <c r="U13" s="2"/>
      <c r="V13" s="2">
        <v>2.33</v>
      </c>
      <c r="W13" s="2"/>
      <c r="X13" s="2">
        <v>82.3</v>
      </c>
      <c r="Y13" s="2"/>
      <c r="Z13" s="2"/>
      <c r="AA13" s="2">
        <v>4.04</v>
      </c>
      <c r="AB13" s="2"/>
      <c r="AC13" s="2">
        <v>0.23</v>
      </c>
      <c r="AD13" s="2"/>
      <c r="AE13" s="2">
        <v>3.02</v>
      </c>
      <c r="AF13" s="2"/>
      <c r="AG13" s="2">
        <v>0.047</v>
      </c>
      <c r="AH13" s="2">
        <v>0.25</v>
      </c>
      <c r="AI13" s="2"/>
      <c r="AJ13" s="2">
        <v>251</v>
      </c>
      <c r="AK13" s="2"/>
      <c r="AL13" s="2">
        <v>0.0003</v>
      </c>
      <c r="AM13" s="2"/>
      <c r="AN13" s="2"/>
      <c r="AO13" s="2"/>
      <c r="AP13" s="2"/>
    </row>
    <row r="14" spans="1:42" ht="12.75">
      <c r="A14" s="2" t="s">
        <v>47</v>
      </c>
      <c r="B14" s="2">
        <v>38567</v>
      </c>
      <c r="C14" s="2">
        <v>1250</v>
      </c>
      <c r="D14" s="2">
        <v>22.9</v>
      </c>
      <c r="E14" s="2">
        <v>6.98</v>
      </c>
      <c r="F14" s="2">
        <v>367</v>
      </c>
      <c r="G14" s="2"/>
      <c r="H14" s="2">
        <v>0.1</v>
      </c>
      <c r="I14" s="2">
        <v>206</v>
      </c>
      <c r="J14" s="2"/>
      <c r="K14" s="2"/>
      <c r="L14" s="2">
        <v>6.57</v>
      </c>
      <c r="M14" s="2">
        <v>0.044</v>
      </c>
      <c r="N14" s="2"/>
      <c r="O14" s="2"/>
      <c r="P14" s="2">
        <v>0.638</v>
      </c>
      <c r="Q14" s="2"/>
      <c r="R14" s="2"/>
      <c r="S14" s="2"/>
      <c r="T14" s="2">
        <v>21.2</v>
      </c>
      <c r="U14" s="2"/>
      <c r="V14" s="2">
        <v>0.85</v>
      </c>
      <c r="W14" s="2"/>
      <c r="X14" s="2">
        <v>81.8</v>
      </c>
      <c r="Y14" s="2"/>
      <c r="Z14" s="2"/>
      <c r="AA14" s="2">
        <v>3.95</v>
      </c>
      <c r="AB14" s="2"/>
      <c r="AC14" s="2">
        <v>0.34</v>
      </c>
      <c r="AD14" s="2"/>
      <c r="AE14" s="2">
        <v>2.83</v>
      </c>
      <c r="AF14" s="2"/>
      <c r="AG14" s="2"/>
      <c r="AH14" s="2">
        <v>0.3</v>
      </c>
      <c r="AI14" s="2"/>
      <c r="AJ14" s="2">
        <v>258</v>
      </c>
      <c r="AK14" s="2"/>
      <c r="AL14" s="2">
        <v>0.0035</v>
      </c>
      <c r="AM14" s="2"/>
      <c r="AN14" s="2"/>
      <c r="AO14" s="2"/>
      <c r="AP14" s="2"/>
    </row>
    <row r="15" spans="1:42" ht="12.75">
      <c r="A15" s="2" t="s">
        <v>47</v>
      </c>
      <c r="B15" s="2">
        <v>37838</v>
      </c>
      <c r="C15" s="2">
        <v>1205</v>
      </c>
      <c r="D15" s="2">
        <v>22.9</v>
      </c>
      <c r="E15" s="2">
        <v>6.71</v>
      </c>
      <c r="F15" s="2">
        <v>515</v>
      </c>
      <c r="G15" s="2">
        <v>0.76</v>
      </c>
      <c r="H15" s="2">
        <v>1.7</v>
      </c>
      <c r="I15" s="2">
        <v>188</v>
      </c>
      <c r="J15" s="2"/>
      <c r="K15" s="2">
        <v>0.037</v>
      </c>
      <c r="L15" s="2">
        <v>4.7</v>
      </c>
      <c r="M15" s="2">
        <v>0.06</v>
      </c>
      <c r="N15" s="2"/>
      <c r="O15" s="2"/>
      <c r="P15" s="2">
        <v>0.34</v>
      </c>
      <c r="Q15" s="2"/>
      <c r="R15" s="2"/>
      <c r="S15" s="2"/>
      <c r="T15" s="2">
        <v>21.8</v>
      </c>
      <c r="U15" s="2"/>
      <c r="V15" s="2">
        <v>1.98</v>
      </c>
      <c r="W15" s="2"/>
      <c r="X15" s="2">
        <v>71.2</v>
      </c>
      <c r="Y15" s="2"/>
      <c r="Z15" s="2"/>
      <c r="AA15" s="2">
        <v>3.97</v>
      </c>
      <c r="AB15" s="2"/>
      <c r="AC15" s="2">
        <v>0.19</v>
      </c>
      <c r="AD15" s="2"/>
      <c r="AE15" s="2">
        <v>2.34</v>
      </c>
      <c r="AF15" s="2"/>
      <c r="AG15" s="2">
        <v>0.042</v>
      </c>
      <c r="AH15" s="2">
        <v>0.21</v>
      </c>
      <c r="AI15" s="2"/>
      <c r="AJ15" s="2">
        <v>208</v>
      </c>
      <c r="AK15" s="2"/>
      <c r="AL15" s="2">
        <v>0.003</v>
      </c>
      <c r="AM15" s="2"/>
      <c r="AN15" s="2"/>
      <c r="AO15" s="2"/>
      <c r="AP15" s="2"/>
    </row>
    <row r="16" spans="1:42" ht="12.75">
      <c r="A16" s="2" t="s">
        <v>47</v>
      </c>
      <c r="B16" s="2">
        <v>38659</v>
      </c>
      <c r="C16" s="2">
        <v>1020</v>
      </c>
      <c r="D16" s="2">
        <v>22.7</v>
      </c>
      <c r="E16" s="2">
        <v>6.98</v>
      </c>
      <c r="F16" s="2">
        <v>482</v>
      </c>
      <c r="G16" s="2">
        <v>3.1</v>
      </c>
      <c r="H16" s="2"/>
      <c r="I16" s="2">
        <v>208</v>
      </c>
      <c r="J16" s="2"/>
      <c r="K16" s="2"/>
      <c r="L16" s="2">
        <v>5.21</v>
      </c>
      <c r="M16" s="2">
        <v>0.068</v>
      </c>
      <c r="N16" s="2"/>
      <c r="O16" s="2"/>
      <c r="P16" s="2">
        <v>0.878</v>
      </c>
      <c r="Q16" s="2"/>
      <c r="R16" s="2"/>
      <c r="S16" s="2"/>
      <c r="T16" s="2">
        <v>16.6</v>
      </c>
      <c r="U16" s="2"/>
      <c r="V16" s="2">
        <v>0.9</v>
      </c>
      <c r="W16" s="2"/>
      <c r="X16" s="2">
        <v>94.6</v>
      </c>
      <c r="Y16" s="2"/>
      <c r="Z16" s="2"/>
      <c r="AA16" s="2">
        <v>3.98</v>
      </c>
      <c r="AB16" s="2"/>
      <c r="AC16" s="2">
        <v>0.33</v>
      </c>
      <c r="AD16" s="2"/>
      <c r="AE16" s="2">
        <v>2.79</v>
      </c>
      <c r="AF16" s="2"/>
      <c r="AG16" s="2"/>
      <c r="AH16" s="2">
        <v>0.11</v>
      </c>
      <c r="AI16" s="2"/>
      <c r="AJ16" s="2">
        <v>234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47</v>
      </c>
      <c r="B17" s="2">
        <v>38019</v>
      </c>
      <c r="C17" s="2">
        <v>1130</v>
      </c>
      <c r="D17" s="2">
        <v>22.2</v>
      </c>
      <c r="E17" s="2">
        <v>6.65</v>
      </c>
      <c r="F17" s="2">
        <v>425</v>
      </c>
      <c r="G17" s="2">
        <v>1.49</v>
      </c>
      <c r="H17" s="2">
        <v>0.2</v>
      </c>
      <c r="I17" s="2">
        <v>184</v>
      </c>
      <c r="J17" s="2"/>
      <c r="K17" s="2">
        <v>0.04</v>
      </c>
      <c r="L17" s="2">
        <v>4.91</v>
      </c>
      <c r="M17" s="2">
        <v>0.08</v>
      </c>
      <c r="N17" s="2"/>
      <c r="O17" s="2"/>
      <c r="P17" s="2">
        <v>0.458</v>
      </c>
      <c r="Q17" s="2"/>
      <c r="R17" s="2"/>
      <c r="S17" s="2"/>
      <c r="T17" s="2">
        <v>23.2</v>
      </c>
      <c r="U17" s="2"/>
      <c r="V17" s="2">
        <v>1.56</v>
      </c>
      <c r="W17" s="2"/>
      <c r="X17" s="2">
        <v>70.1</v>
      </c>
      <c r="Y17" s="2"/>
      <c r="Z17" s="2"/>
      <c r="AA17" s="2">
        <v>4.24</v>
      </c>
      <c r="AB17" s="2"/>
      <c r="AC17" s="2">
        <v>0.4</v>
      </c>
      <c r="AD17" s="2"/>
      <c r="AE17" s="2">
        <v>3.23</v>
      </c>
      <c r="AF17" s="2"/>
      <c r="AG17" s="2"/>
      <c r="AH17" s="2">
        <v>0.11</v>
      </c>
      <c r="AI17" s="2"/>
      <c r="AJ17" s="2">
        <v>241</v>
      </c>
      <c r="AK17" s="2"/>
      <c r="AL17" s="2"/>
      <c r="AM17" s="2"/>
      <c r="AN17" s="2"/>
      <c r="AO17" s="2"/>
      <c r="AP17" s="2"/>
    </row>
    <row r="18" spans="1:42" ht="12.75">
      <c r="A18" s="2" t="s">
        <v>47</v>
      </c>
      <c r="B18" s="2">
        <v>38293</v>
      </c>
      <c r="C18" s="2">
        <v>1140</v>
      </c>
      <c r="D18" s="2">
        <v>22.6</v>
      </c>
      <c r="E18" s="2">
        <v>7.31</v>
      </c>
      <c r="F18" s="2">
        <v>472</v>
      </c>
      <c r="G18" s="2">
        <v>2.55</v>
      </c>
      <c r="H18" s="2"/>
      <c r="I18" s="2">
        <v>189</v>
      </c>
      <c r="J18" s="2"/>
      <c r="K18" s="2">
        <v>0.1</v>
      </c>
      <c r="L18" s="2">
        <v>4.57</v>
      </c>
      <c r="M18" s="2">
        <v>0.09</v>
      </c>
      <c r="N18" s="2"/>
      <c r="O18" s="2"/>
      <c r="P18" s="2">
        <v>0.457</v>
      </c>
      <c r="Q18" s="2"/>
      <c r="R18" s="2"/>
      <c r="S18" s="2"/>
      <c r="T18" s="2">
        <v>17.9</v>
      </c>
      <c r="U18" s="2"/>
      <c r="V18" s="2">
        <v>0.85</v>
      </c>
      <c r="W18" s="2"/>
      <c r="X18" s="2">
        <v>73.4</v>
      </c>
      <c r="Y18" s="2"/>
      <c r="Z18" s="2"/>
      <c r="AA18" s="2">
        <v>3.98</v>
      </c>
      <c r="AB18" s="2"/>
      <c r="AC18" s="2">
        <v>0.22</v>
      </c>
      <c r="AD18" s="2"/>
      <c r="AE18" s="2">
        <v>2.45</v>
      </c>
      <c r="AF18" s="2"/>
      <c r="AG18" s="2"/>
      <c r="AH18" s="2">
        <v>0.17</v>
      </c>
      <c r="AI18" s="2"/>
      <c r="AJ18" s="2">
        <v>215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47</v>
      </c>
      <c r="B19" s="2">
        <v>38750</v>
      </c>
      <c r="C19" s="2">
        <v>1335</v>
      </c>
      <c r="D19" s="2">
        <v>23.1</v>
      </c>
      <c r="E19" s="2">
        <v>6.97</v>
      </c>
      <c r="F19" s="2">
        <v>431</v>
      </c>
      <c r="G19" s="2">
        <v>3.16</v>
      </c>
      <c r="H19" s="2">
        <v>0.1</v>
      </c>
      <c r="I19" s="2">
        <v>208</v>
      </c>
      <c r="J19" s="2"/>
      <c r="K19" s="2"/>
      <c r="L19" s="2">
        <v>5.18</v>
      </c>
      <c r="M19" s="2">
        <v>0.041</v>
      </c>
      <c r="N19" s="2"/>
      <c r="O19" s="2"/>
      <c r="P19" s="2">
        <v>0.731</v>
      </c>
      <c r="Q19" s="2"/>
      <c r="R19" s="2"/>
      <c r="S19" s="2"/>
      <c r="T19" s="2">
        <v>17.2</v>
      </c>
      <c r="U19" s="2"/>
      <c r="V19" s="2">
        <v>0.85</v>
      </c>
      <c r="W19" s="2"/>
      <c r="X19" s="2">
        <v>87.8</v>
      </c>
      <c r="Y19" s="2"/>
      <c r="Z19" s="2"/>
      <c r="AA19" s="2">
        <v>3.87</v>
      </c>
      <c r="AB19" s="2"/>
      <c r="AC19" s="2">
        <v>0.34</v>
      </c>
      <c r="AD19" s="2"/>
      <c r="AE19" s="2">
        <v>2.84</v>
      </c>
      <c r="AF19" s="2"/>
      <c r="AG19" s="2">
        <v>0.045</v>
      </c>
      <c r="AH19" s="2">
        <v>0.11</v>
      </c>
      <c r="AI19" s="2"/>
      <c r="AJ19" s="2">
        <v>245</v>
      </c>
      <c r="AK19" s="2"/>
      <c r="AL19" s="2">
        <v>0.0035</v>
      </c>
      <c r="AM19" s="2"/>
      <c r="AN19" s="2"/>
      <c r="AO19" s="2"/>
      <c r="AP19" s="2"/>
    </row>
    <row r="20" spans="1:42" ht="12.75">
      <c r="A20" s="2" t="s">
        <v>47</v>
      </c>
      <c r="B20" s="2">
        <v>38110</v>
      </c>
      <c r="C20" s="2">
        <v>1210</v>
      </c>
      <c r="D20" s="2">
        <v>22.5</v>
      </c>
      <c r="E20" s="2">
        <v>7.22</v>
      </c>
      <c r="F20" s="2">
        <v>454</v>
      </c>
      <c r="G20" s="2">
        <v>1.73</v>
      </c>
      <c r="H20" s="2">
        <v>0.6</v>
      </c>
      <c r="I20" s="2">
        <v>193</v>
      </c>
      <c r="J20" s="2"/>
      <c r="K20" s="2">
        <v>0.042</v>
      </c>
      <c r="L20" s="2">
        <v>5.19</v>
      </c>
      <c r="M20" s="2">
        <v>0.08</v>
      </c>
      <c r="N20" s="2"/>
      <c r="O20" s="2"/>
      <c r="P20" s="2">
        <v>0.423</v>
      </c>
      <c r="Q20" s="2"/>
      <c r="R20" s="2"/>
      <c r="S20" s="2"/>
      <c r="T20" s="2">
        <v>22.8</v>
      </c>
      <c r="U20" s="2"/>
      <c r="V20" s="2">
        <v>2.85</v>
      </c>
      <c r="W20" s="2"/>
      <c r="X20" s="2">
        <v>76.5</v>
      </c>
      <c r="Y20" s="2"/>
      <c r="Z20" s="2"/>
      <c r="AA20" s="2">
        <v>4.15</v>
      </c>
      <c r="AB20" s="2"/>
      <c r="AC20" s="2">
        <v>0.5</v>
      </c>
      <c r="AD20" s="2"/>
      <c r="AE20" s="2">
        <v>3.47</v>
      </c>
      <c r="AF20" s="2"/>
      <c r="AG20" s="2"/>
      <c r="AH20" s="2">
        <v>0.11</v>
      </c>
      <c r="AI20" s="2"/>
      <c r="AJ20" s="2">
        <v>246</v>
      </c>
      <c r="AK20" s="2"/>
      <c r="AL20" s="2">
        <v>0.0003</v>
      </c>
      <c r="AM20" s="2"/>
      <c r="AN20" s="2"/>
      <c r="AO20" s="2"/>
      <c r="AP20" s="2"/>
    </row>
    <row r="21" spans="1:42" ht="12.75">
      <c r="A21" s="2" t="s">
        <v>47</v>
      </c>
      <c r="B21" s="2">
        <v>37932</v>
      </c>
      <c r="C21" s="2">
        <v>1000</v>
      </c>
      <c r="D21" s="2">
        <v>22.5</v>
      </c>
      <c r="E21" s="2">
        <v>6.76</v>
      </c>
      <c r="F21" s="2">
        <v>432</v>
      </c>
      <c r="G21" s="2">
        <v>0.83</v>
      </c>
      <c r="H21" s="2"/>
      <c r="I21" s="2">
        <v>188</v>
      </c>
      <c r="J21" s="2"/>
      <c r="K21" s="2">
        <v>0.04</v>
      </c>
      <c r="L21" s="2">
        <v>4.47</v>
      </c>
      <c r="M21" s="2">
        <v>0.05</v>
      </c>
      <c r="N21" s="2"/>
      <c r="O21" s="2"/>
      <c r="P21" s="2">
        <v>0.441</v>
      </c>
      <c r="Q21" s="2"/>
      <c r="R21" s="2"/>
      <c r="S21" s="2"/>
      <c r="T21" s="2">
        <v>21</v>
      </c>
      <c r="U21" s="2"/>
      <c r="V21" s="2">
        <v>3.87</v>
      </c>
      <c r="W21" s="2"/>
      <c r="X21" s="2">
        <v>74.6</v>
      </c>
      <c r="Y21" s="2"/>
      <c r="Z21" s="2"/>
      <c r="AA21" s="2">
        <v>4.06</v>
      </c>
      <c r="AB21" s="2"/>
      <c r="AC21" s="2">
        <v>0.28</v>
      </c>
      <c r="AD21" s="2"/>
      <c r="AE21" s="2">
        <v>2.5</v>
      </c>
      <c r="AF21" s="2"/>
      <c r="AG21" s="2"/>
      <c r="AH21" s="2">
        <v>0.11</v>
      </c>
      <c r="AI21" s="2"/>
      <c r="AJ21" s="2">
        <v>195</v>
      </c>
      <c r="AK21" s="2"/>
      <c r="AL21" s="2">
        <v>0.0003</v>
      </c>
      <c r="AM21" s="2"/>
      <c r="AN21" s="2"/>
      <c r="AO21" s="2"/>
      <c r="AP21" s="2"/>
    </row>
    <row r="22" spans="1:42" ht="12.75">
      <c r="A22" s="2" t="s">
        <v>47</v>
      </c>
      <c r="B22" s="2">
        <v>38840</v>
      </c>
      <c r="C22" s="2">
        <v>1100</v>
      </c>
      <c r="D22" s="2">
        <v>22.7</v>
      </c>
      <c r="E22" s="2">
        <v>6.26</v>
      </c>
      <c r="F22" s="2">
        <v>423</v>
      </c>
      <c r="G22" s="2">
        <v>3.21</v>
      </c>
      <c r="H22" s="2"/>
      <c r="I22" s="2">
        <v>208</v>
      </c>
      <c r="J22" s="2"/>
      <c r="K22" s="2"/>
      <c r="L22" s="2">
        <v>5.53</v>
      </c>
      <c r="M22" s="2">
        <v>0.11</v>
      </c>
      <c r="N22" s="2"/>
      <c r="O22" s="2"/>
      <c r="P22" s="2">
        <v>0.811</v>
      </c>
      <c r="Q22" s="2"/>
      <c r="R22" s="2"/>
      <c r="S22" s="2"/>
      <c r="T22" s="2">
        <v>19</v>
      </c>
      <c r="U22" s="2"/>
      <c r="V22" s="2">
        <v>0.85</v>
      </c>
      <c r="W22" s="2"/>
      <c r="X22" s="2">
        <v>81.6</v>
      </c>
      <c r="Y22" s="2"/>
      <c r="Z22" s="2"/>
      <c r="AA22" s="2">
        <v>4.09</v>
      </c>
      <c r="AB22" s="2"/>
      <c r="AC22" s="2">
        <v>0.39</v>
      </c>
      <c r="AD22" s="2"/>
      <c r="AE22" s="2">
        <v>2.86</v>
      </c>
      <c r="AF22" s="2"/>
      <c r="AG22" s="2"/>
      <c r="AH22" s="2">
        <v>0.18</v>
      </c>
      <c r="AI22" s="2"/>
      <c r="AJ22" s="2">
        <v>242</v>
      </c>
      <c r="AK22" s="2"/>
      <c r="AL22" s="2">
        <v>0.0022</v>
      </c>
      <c r="AM22" s="2"/>
      <c r="AN22" s="2"/>
      <c r="AO22" s="2"/>
      <c r="AP22" s="2"/>
    </row>
    <row r="23" spans="1:42" ht="12.75">
      <c r="A23" s="2" t="s">
        <v>47</v>
      </c>
      <c r="B23" s="2">
        <v>38201</v>
      </c>
      <c r="C23" s="2">
        <v>1330</v>
      </c>
      <c r="D23" s="2">
        <v>22.8</v>
      </c>
      <c r="E23" s="2">
        <v>6.96</v>
      </c>
      <c r="F23" s="2">
        <v>410</v>
      </c>
      <c r="G23" s="2">
        <v>1.99</v>
      </c>
      <c r="H23" s="2">
        <v>0.3</v>
      </c>
      <c r="I23" s="2">
        <v>193</v>
      </c>
      <c r="J23" s="2"/>
      <c r="K23" s="2">
        <v>0.058</v>
      </c>
      <c r="L23" s="2">
        <v>4.72</v>
      </c>
      <c r="M23" s="2">
        <v>0.11</v>
      </c>
      <c r="N23" s="2"/>
      <c r="O23" s="2"/>
      <c r="P23" s="2">
        <v>0.503</v>
      </c>
      <c r="Q23" s="2"/>
      <c r="R23" s="2"/>
      <c r="S23" s="2"/>
      <c r="T23" s="2">
        <v>23.2</v>
      </c>
      <c r="U23" s="2"/>
      <c r="V23" s="2">
        <v>3.65</v>
      </c>
      <c r="W23" s="2"/>
      <c r="X23" s="2">
        <v>77</v>
      </c>
      <c r="Y23" s="2"/>
      <c r="Z23" s="2"/>
      <c r="AA23" s="2">
        <v>4.44</v>
      </c>
      <c r="AB23" s="2"/>
      <c r="AC23" s="2">
        <v>0.23</v>
      </c>
      <c r="AD23" s="2"/>
      <c r="AE23" s="2">
        <v>2.67</v>
      </c>
      <c r="AF23" s="2"/>
      <c r="AG23" s="2"/>
      <c r="AH23" s="2">
        <v>0.19</v>
      </c>
      <c r="AI23" s="2"/>
      <c r="AJ23" s="2">
        <v>239</v>
      </c>
      <c r="AK23" s="2"/>
      <c r="AL23" s="2">
        <v>0.0003</v>
      </c>
      <c r="AM23" s="2"/>
      <c r="AN23" s="2"/>
      <c r="AO23" s="2"/>
      <c r="AP23" s="2"/>
    </row>
    <row r="24" spans="1:42" ht="12.75">
      <c r="A24" s="2" t="s">
        <v>47</v>
      </c>
      <c r="B24" s="2">
        <v>38476</v>
      </c>
      <c r="C24" s="2">
        <v>1130</v>
      </c>
      <c r="D24" s="2">
        <v>22.4</v>
      </c>
      <c r="E24" s="2">
        <v>6.88</v>
      </c>
      <c r="F24" s="2">
        <v>475</v>
      </c>
      <c r="G24" s="2">
        <v>3.12</v>
      </c>
      <c r="H24" s="2"/>
      <c r="I24" s="2">
        <v>213</v>
      </c>
      <c r="J24" s="2"/>
      <c r="K24" s="2">
        <v>0.199</v>
      </c>
      <c r="L24" s="2">
        <v>5.65</v>
      </c>
      <c r="M24" s="2">
        <v>0.073</v>
      </c>
      <c r="N24" s="2"/>
      <c r="O24" s="2"/>
      <c r="P24" s="2">
        <v>0.608</v>
      </c>
      <c r="Q24" s="2"/>
      <c r="R24" s="2"/>
      <c r="S24" s="2"/>
      <c r="T24" s="2">
        <v>20.6</v>
      </c>
      <c r="U24" s="2"/>
      <c r="V24" s="2">
        <v>0.85</v>
      </c>
      <c r="W24" s="2"/>
      <c r="X24" s="2">
        <v>90.6</v>
      </c>
      <c r="Y24" s="2"/>
      <c r="Z24" s="2"/>
      <c r="AA24" s="2">
        <v>3.98</v>
      </c>
      <c r="AB24" s="2"/>
      <c r="AC24" s="2">
        <v>0.36</v>
      </c>
      <c r="AD24" s="2"/>
      <c r="AE24" s="2">
        <v>2.51</v>
      </c>
      <c r="AF24" s="2"/>
      <c r="AG24" s="2"/>
      <c r="AH24" s="2">
        <v>0.32</v>
      </c>
      <c r="AI24" s="2"/>
      <c r="AJ24" s="2">
        <v>236</v>
      </c>
      <c r="AK24" s="2"/>
      <c r="AL24" s="2">
        <v>0.0035</v>
      </c>
      <c r="AM24" s="2"/>
      <c r="AN24" s="2"/>
      <c r="AO24" s="2"/>
      <c r="AP24" s="2"/>
    </row>
    <row r="25" spans="1:42" ht="12.75">
      <c r="A25" s="2" t="s">
        <v>47</v>
      </c>
      <c r="B25" s="2">
        <v>38476</v>
      </c>
      <c r="C25" s="2">
        <v>1030</v>
      </c>
      <c r="D25" s="2">
        <v>22.4</v>
      </c>
      <c r="E25" s="2">
        <v>6.88</v>
      </c>
      <c r="F25" s="2">
        <v>475</v>
      </c>
      <c r="G25" s="2">
        <v>3.12</v>
      </c>
      <c r="H25" s="2"/>
      <c r="I25" s="2">
        <v>214</v>
      </c>
      <c r="J25" s="2"/>
      <c r="K25" s="2">
        <v>0.199</v>
      </c>
      <c r="L25" s="2">
        <v>6</v>
      </c>
      <c r="M25" s="2">
        <v>0.06</v>
      </c>
      <c r="N25" s="2"/>
      <c r="O25" s="2"/>
      <c r="P25" s="2">
        <v>0.591</v>
      </c>
      <c r="Q25" s="2"/>
      <c r="R25" s="2"/>
      <c r="S25" s="2"/>
      <c r="T25" s="2">
        <v>20.4</v>
      </c>
      <c r="U25" s="2"/>
      <c r="V25" s="2">
        <v>0.85</v>
      </c>
      <c r="W25" s="2"/>
      <c r="X25" s="2">
        <v>93.3</v>
      </c>
      <c r="Y25" s="2"/>
      <c r="Z25" s="2"/>
      <c r="AA25" s="2">
        <v>4.07</v>
      </c>
      <c r="AB25" s="2"/>
      <c r="AC25" s="2">
        <v>0.36</v>
      </c>
      <c r="AD25" s="2"/>
      <c r="AE25" s="2">
        <v>2.6</v>
      </c>
      <c r="AF25" s="2"/>
      <c r="AG25" s="2">
        <v>0.041</v>
      </c>
      <c r="AH25" s="2">
        <v>0.11</v>
      </c>
      <c r="AI25" s="2"/>
      <c r="AJ25" s="2">
        <v>231</v>
      </c>
      <c r="AK25" s="2"/>
      <c r="AL25" s="2">
        <v>0.0035</v>
      </c>
      <c r="AM25" s="2"/>
      <c r="AN25" s="2"/>
      <c r="AO25" s="2"/>
      <c r="AP25" s="2"/>
    </row>
    <row r="26" spans="1:42" ht="12.75">
      <c r="A26" s="2" t="s">
        <v>47</v>
      </c>
      <c r="B26" s="2">
        <v>37470</v>
      </c>
      <c r="C26" s="2">
        <v>1010</v>
      </c>
      <c r="D26" s="2">
        <v>22.8</v>
      </c>
      <c r="E26" s="2">
        <v>6.66</v>
      </c>
      <c r="F26" s="2">
        <v>402</v>
      </c>
      <c r="G26" s="2">
        <v>2.32</v>
      </c>
      <c r="H26" s="2">
        <v>2.3</v>
      </c>
      <c r="I26" s="2">
        <v>172</v>
      </c>
      <c r="J26" s="2"/>
      <c r="K26" s="2">
        <v>0.02</v>
      </c>
      <c r="L26" s="2">
        <v>4.33</v>
      </c>
      <c r="M26" s="2">
        <v>0.046</v>
      </c>
      <c r="N26" s="2"/>
      <c r="O26" s="2"/>
      <c r="P26" s="2">
        <v>0.377</v>
      </c>
      <c r="Q26" s="2"/>
      <c r="R26" s="2"/>
      <c r="S26" s="2"/>
      <c r="T26" s="2">
        <v>21.4</v>
      </c>
      <c r="U26" s="2">
        <v>0.3</v>
      </c>
      <c r="V26" s="2">
        <v>5.79</v>
      </c>
      <c r="W26" s="2"/>
      <c r="X26" s="2">
        <v>78.4</v>
      </c>
      <c r="Y26" s="2">
        <v>0.003</v>
      </c>
      <c r="Z26" s="2"/>
      <c r="AA26" s="2">
        <v>4.15</v>
      </c>
      <c r="AB26" s="2"/>
      <c r="AC26" s="2">
        <v>0.198</v>
      </c>
      <c r="AD26" s="2"/>
      <c r="AE26" s="2">
        <v>2.26</v>
      </c>
      <c r="AF26" s="2"/>
      <c r="AG26" s="2">
        <v>0.069</v>
      </c>
      <c r="AH26" s="2">
        <v>0.167</v>
      </c>
      <c r="AI26" s="2"/>
      <c r="AJ26" s="2">
        <v>236</v>
      </c>
      <c r="AK26" s="2"/>
      <c r="AL26" s="2">
        <v>0.0005</v>
      </c>
      <c r="AM26" s="2">
        <v>0.023</v>
      </c>
      <c r="AN26" s="2">
        <v>0.005</v>
      </c>
      <c r="AO26" s="2">
        <v>0.005</v>
      </c>
      <c r="AP26" s="2"/>
    </row>
    <row r="29" ht="12.75">
      <c r="O29" s="8"/>
    </row>
    <row r="37" ht="12.75">
      <c r="A37" t="s">
        <v>115</v>
      </c>
    </row>
    <row r="38" ht="12.75">
      <c r="A38" s="5">
        <v>61521005</v>
      </c>
    </row>
    <row r="39" ht="12.75">
      <c r="A39" t="s">
        <v>118</v>
      </c>
    </row>
    <row r="40" ht="12.75">
      <c r="A40" s="9">
        <v>-6.5</v>
      </c>
    </row>
    <row r="41" spans="1:41" ht="12.75">
      <c r="A41" t="s">
        <v>106</v>
      </c>
      <c r="D41">
        <f>AVERAGE(D$2:D$40)</f>
        <v>22.619999999999994</v>
      </c>
      <c r="E41">
        <f aca="true" t="shared" si="0" ref="E41:AO41">AVERAGE(E$2:E$40)</f>
        <v>6.9084</v>
      </c>
      <c r="F41">
        <f t="shared" si="0"/>
        <v>415.72</v>
      </c>
      <c r="G41">
        <f t="shared" si="0"/>
        <v>2.249166666666666</v>
      </c>
      <c r="H41">
        <f t="shared" si="0"/>
        <v>1.9166666666666667</v>
      </c>
      <c r="I41">
        <f t="shared" si="0"/>
        <v>188.12</v>
      </c>
      <c r="J41" t="e">
        <f t="shared" si="0"/>
        <v>#DIV/0!</v>
      </c>
      <c r="K41">
        <f t="shared" si="0"/>
        <v>0.048809523809523817</v>
      </c>
      <c r="L41">
        <f t="shared" si="0"/>
        <v>5.4392000000000005</v>
      </c>
      <c r="M41">
        <f t="shared" si="0"/>
        <v>0.07620000000000002</v>
      </c>
      <c r="N41" t="e">
        <f t="shared" si="0"/>
        <v>#DIV/0!</v>
      </c>
      <c r="O41" t="e">
        <f t="shared" si="0"/>
        <v>#DIV/0!</v>
      </c>
      <c r="P41">
        <f t="shared" si="0"/>
        <v>0.48884000000000005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20.5</v>
      </c>
      <c r="U41">
        <f t="shared" si="0"/>
        <v>3.025</v>
      </c>
      <c r="V41">
        <f t="shared" si="0"/>
        <v>2.8284</v>
      </c>
      <c r="W41" t="e">
        <f t="shared" si="0"/>
        <v>#DIV/0!</v>
      </c>
      <c r="X41">
        <f t="shared" si="0"/>
        <v>80.728</v>
      </c>
      <c r="Y41">
        <f t="shared" si="0"/>
        <v>0.0027272727272727275</v>
      </c>
      <c r="Z41" t="e">
        <f t="shared" si="0"/>
        <v>#DIV/0!</v>
      </c>
      <c r="AA41">
        <f t="shared" si="0"/>
        <v>4.151200000000001</v>
      </c>
      <c r="AB41" t="e">
        <f t="shared" si="0"/>
        <v>#DIV/0!</v>
      </c>
      <c r="AC41">
        <f t="shared" si="0"/>
        <v>0.4493600000000001</v>
      </c>
      <c r="AD41" t="e">
        <f t="shared" si="0"/>
        <v>#DIV/0!</v>
      </c>
      <c r="AE41">
        <f t="shared" si="0"/>
        <v>2.568</v>
      </c>
      <c r="AF41" t="e">
        <f t="shared" si="0"/>
        <v>#DIV/0!</v>
      </c>
      <c r="AG41">
        <f t="shared" si="0"/>
        <v>0.04718750000000001</v>
      </c>
      <c r="AH41">
        <f t="shared" si="0"/>
        <v>0.15715999999999994</v>
      </c>
      <c r="AI41">
        <f t="shared" si="0"/>
        <v>1.7999999999999996</v>
      </c>
      <c r="AJ41">
        <f t="shared" si="0"/>
        <v>232.72</v>
      </c>
      <c r="AK41">
        <f t="shared" si="0"/>
        <v>1.7999999999999996</v>
      </c>
      <c r="AL41">
        <f t="shared" si="0"/>
        <v>0.0019350000000000005</v>
      </c>
      <c r="AM41">
        <f t="shared" si="0"/>
        <v>0.014142857142857143</v>
      </c>
      <c r="AN41">
        <f t="shared" si="0"/>
        <v>0.005</v>
      </c>
      <c r="AO41">
        <f t="shared" si="0"/>
        <v>0.005</v>
      </c>
    </row>
    <row r="42" spans="1:41" ht="12.75">
      <c r="A42" t="s">
        <v>107</v>
      </c>
      <c r="D42">
        <f>MEDIAN(D$2:D$40)</f>
        <v>22.7</v>
      </c>
      <c r="E42">
        <f aca="true" t="shared" si="1" ref="E42:AO42">MEDIAN(E$2:E$40)</f>
        <v>6.97</v>
      </c>
      <c r="F42">
        <f t="shared" si="1"/>
        <v>410</v>
      </c>
      <c r="G42">
        <f t="shared" si="1"/>
        <v>2.245</v>
      </c>
      <c r="H42">
        <f t="shared" si="1"/>
        <v>1.5</v>
      </c>
      <c r="I42">
        <f t="shared" si="1"/>
        <v>184</v>
      </c>
      <c r="J42" t="e">
        <f t="shared" si="1"/>
        <v>#NUM!</v>
      </c>
      <c r="K42">
        <f t="shared" si="1"/>
        <v>0.037</v>
      </c>
      <c r="L42">
        <f t="shared" si="1"/>
        <v>5.18</v>
      </c>
      <c r="M42">
        <f t="shared" si="1"/>
        <v>0.08</v>
      </c>
      <c r="N42" t="e">
        <f t="shared" si="1"/>
        <v>#NUM!</v>
      </c>
      <c r="O42" t="e">
        <f t="shared" si="1"/>
        <v>#NUM!</v>
      </c>
      <c r="P42">
        <f t="shared" si="1"/>
        <v>0.438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21.2</v>
      </c>
      <c r="U42">
        <f t="shared" si="1"/>
        <v>1.1</v>
      </c>
      <c r="V42">
        <f t="shared" si="1"/>
        <v>2.33</v>
      </c>
      <c r="W42" t="e">
        <f t="shared" si="1"/>
        <v>#NUM!</v>
      </c>
      <c r="X42">
        <f t="shared" si="1"/>
        <v>78.4</v>
      </c>
      <c r="Y42">
        <f t="shared" si="1"/>
        <v>0.003</v>
      </c>
      <c r="Z42" t="e">
        <f t="shared" si="1"/>
        <v>#NUM!</v>
      </c>
      <c r="AA42">
        <f t="shared" si="1"/>
        <v>4.06</v>
      </c>
      <c r="AB42" t="e">
        <f t="shared" si="1"/>
        <v>#NUM!</v>
      </c>
      <c r="AC42">
        <f t="shared" si="1"/>
        <v>0.24</v>
      </c>
      <c r="AD42" t="e">
        <f t="shared" si="1"/>
        <v>#NUM!</v>
      </c>
      <c r="AE42">
        <f t="shared" si="1"/>
        <v>2.57</v>
      </c>
      <c r="AF42" t="e">
        <f t="shared" si="1"/>
        <v>#NUM!</v>
      </c>
      <c r="AG42">
        <f t="shared" si="1"/>
        <v>0.042499999999999996</v>
      </c>
      <c r="AH42">
        <f t="shared" si="1"/>
        <v>0.11</v>
      </c>
      <c r="AI42">
        <f t="shared" si="1"/>
        <v>0.7</v>
      </c>
      <c r="AJ42">
        <f t="shared" si="1"/>
        <v>236</v>
      </c>
      <c r="AK42">
        <f t="shared" si="1"/>
        <v>0.7</v>
      </c>
      <c r="AL42">
        <f t="shared" si="1"/>
        <v>0.0021000000000000003</v>
      </c>
      <c r="AM42">
        <f t="shared" si="1"/>
        <v>0.01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23.1</v>
      </c>
      <c r="E43">
        <f aca="true" t="shared" si="2" ref="E43:AO43">MAX(E$2:E$40)</f>
        <v>7.31</v>
      </c>
      <c r="F43">
        <f t="shared" si="2"/>
        <v>515</v>
      </c>
      <c r="G43">
        <f t="shared" si="2"/>
        <v>3.21</v>
      </c>
      <c r="H43">
        <f t="shared" si="2"/>
        <v>6.7</v>
      </c>
      <c r="I43">
        <f t="shared" si="2"/>
        <v>214</v>
      </c>
      <c r="J43">
        <f t="shared" si="2"/>
        <v>0</v>
      </c>
      <c r="K43">
        <f t="shared" si="2"/>
        <v>0.199</v>
      </c>
      <c r="L43">
        <f t="shared" si="2"/>
        <v>15.9</v>
      </c>
      <c r="M43">
        <f t="shared" si="2"/>
        <v>0.15</v>
      </c>
      <c r="N43">
        <f t="shared" si="2"/>
        <v>0</v>
      </c>
      <c r="O43">
        <f t="shared" si="2"/>
        <v>0</v>
      </c>
      <c r="P43">
        <f t="shared" si="2"/>
        <v>0.878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26.1</v>
      </c>
      <c r="U43">
        <f t="shared" si="2"/>
        <v>12.4</v>
      </c>
      <c r="V43">
        <f t="shared" si="2"/>
        <v>7.62</v>
      </c>
      <c r="W43">
        <f t="shared" si="2"/>
        <v>0</v>
      </c>
      <c r="X43">
        <f t="shared" si="2"/>
        <v>131</v>
      </c>
      <c r="Y43">
        <f t="shared" si="2"/>
        <v>0.005</v>
      </c>
      <c r="Z43">
        <f t="shared" si="2"/>
        <v>0</v>
      </c>
      <c r="AA43">
        <f t="shared" si="2"/>
        <v>4.93</v>
      </c>
      <c r="AB43">
        <f t="shared" si="2"/>
        <v>0</v>
      </c>
      <c r="AC43">
        <f t="shared" si="2"/>
        <v>4.62</v>
      </c>
      <c r="AD43">
        <f t="shared" si="2"/>
        <v>0</v>
      </c>
      <c r="AE43">
        <f t="shared" si="2"/>
        <v>3.47</v>
      </c>
      <c r="AF43">
        <f t="shared" si="2"/>
        <v>0</v>
      </c>
      <c r="AG43">
        <f t="shared" si="2"/>
        <v>0.08</v>
      </c>
      <c r="AH43">
        <f t="shared" si="2"/>
        <v>0.4</v>
      </c>
      <c r="AI43">
        <f t="shared" si="2"/>
        <v>6.5</v>
      </c>
      <c r="AJ43">
        <f t="shared" si="2"/>
        <v>258</v>
      </c>
      <c r="AK43">
        <f t="shared" si="2"/>
        <v>6.5</v>
      </c>
      <c r="AL43">
        <f t="shared" si="2"/>
        <v>0.0035</v>
      </c>
      <c r="AM43">
        <f t="shared" si="2"/>
        <v>0.023</v>
      </c>
      <c r="AN43">
        <f t="shared" si="2"/>
        <v>0.005</v>
      </c>
      <c r="AO43">
        <f t="shared" si="2"/>
        <v>0.005</v>
      </c>
    </row>
    <row r="44" spans="1:41" ht="12.75">
      <c r="A44" t="s">
        <v>108</v>
      </c>
      <c r="D44">
        <f>MIN(D$2:D$40)</f>
        <v>22</v>
      </c>
      <c r="E44">
        <f aca="true" t="shared" si="3" ref="E44:AO44">MIN(E$2:E$40)</f>
        <v>6.26</v>
      </c>
      <c r="F44">
        <f t="shared" si="3"/>
        <v>327</v>
      </c>
      <c r="G44">
        <f t="shared" si="3"/>
        <v>0.76</v>
      </c>
      <c r="H44">
        <f t="shared" si="3"/>
        <v>0.1</v>
      </c>
      <c r="I44">
        <f t="shared" si="3"/>
        <v>165</v>
      </c>
      <c r="J44">
        <f t="shared" si="3"/>
        <v>0</v>
      </c>
      <c r="K44">
        <f t="shared" si="3"/>
        <v>0.016</v>
      </c>
      <c r="L44">
        <f t="shared" si="3"/>
        <v>4.1</v>
      </c>
      <c r="M44">
        <f t="shared" si="3"/>
        <v>0.02</v>
      </c>
      <c r="N44">
        <f t="shared" si="3"/>
        <v>0</v>
      </c>
      <c r="O44">
        <f t="shared" si="3"/>
        <v>0</v>
      </c>
      <c r="P44">
        <f t="shared" si="3"/>
        <v>0.324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8.6</v>
      </c>
      <c r="U44">
        <f t="shared" si="3"/>
        <v>0.3</v>
      </c>
      <c r="V44">
        <f t="shared" si="3"/>
        <v>0.38</v>
      </c>
      <c r="W44">
        <f t="shared" si="3"/>
        <v>0</v>
      </c>
      <c r="X44">
        <f t="shared" si="3"/>
        <v>69.7</v>
      </c>
      <c r="Y44">
        <f t="shared" si="3"/>
        <v>0.001</v>
      </c>
      <c r="Z44">
        <f t="shared" si="3"/>
        <v>0</v>
      </c>
      <c r="AA44">
        <f t="shared" si="3"/>
        <v>3.8</v>
      </c>
      <c r="AB44">
        <f t="shared" si="3"/>
        <v>0</v>
      </c>
      <c r="AC44">
        <f t="shared" si="3"/>
        <v>0.12</v>
      </c>
      <c r="AD44">
        <f t="shared" si="3"/>
        <v>0</v>
      </c>
      <c r="AE44">
        <f t="shared" si="3"/>
        <v>1.17</v>
      </c>
      <c r="AF44">
        <f t="shared" si="3"/>
        <v>0</v>
      </c>
      <c r="AG44">
        <f t="shared" si="3"/>
        <v>0.02</v>
      </c>
      <c r="AH44">
        <f t="shared" si="3"/>
        <v>0.04</v>
      </c>
      <c r="AI44">
        <f t="shared" si="3"/>
        <v>0.7</v>
      </c>
      <c r="AJ44">
        <f t="shared" si="3"/>
        <v>195</v>
      </c>
      <c r="AK44">
        <f t="shared" si="3"/>
        <v>0.7</v>
      </c>
      <c r="AL44">
        <f t="shared" si="3"/>
        <v>0.0003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0.48000000000000753</v>
      </c>
      <c r="E45">
        <f aca="true" t="shared" si="4" ref="E45:AO45">E43-E41</f>
        <v>0.4015999999999993</v>
      </c>
      <c r="F45">
        <f t="shared" si="4"/>
        <v>99.27999999999997</v>
      </c>
      <c r="G45">
        <f t="shared" si="4"/>
        <v>0.9608333333333339</v>
      </c>
      <c r="H45">
        <f t="shared" si="4"/>
        <v>4.783333333333333</v>
      </c>
      <c r="I45">
        <f t="shared" si="4"/>
        <v>25.879999999999995</v>
      </c>
      <c r="J45" t="e">
        <f t="shared" si="4"/>
        <v>#DIV/0!</v>
      </c>
      <c r="K45">
        <f t="shared" si="4"/>
        <v>0.1501904761904762</v>
      </c>
      <c r="L45">
        <f t="shared" si="4"/>
        <v>10.460799999999999</v>
      </c>
      <c r="M45">
        <f t="shared" si="4"/>
        <v>0.07379999999999998</v>
      </c>
      <c r="N45" t="e">
        <f t="shared" si="4"/>
        <v>#DIV/0!</v>
      </c>
      <c r="O45" t="e">
        <f t="shared" si="4"/>
        <v>#DIV/0!</v>
      </c>
      <c r="P45">
        <f t="shared" si="4"/>
        <v>0.38915999999999995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5.600000000000001</v>
      </c>
      <c r="U45">
        <f t="shared" si="4"/>
        <v>9.375</v>
      </c>
      <c r="V45">
        <f t="shared" si="4"/>
        <v>4.791600000000001</v>
      </c>
      <c r="W45" t="e">
        <f t="shared" si="4"/>
        <v>#DIV/0!</v>
      </c>
      <c r="X45">
        <f t="shared" si="4"/>
        <v>50.272000000000006</v>
      </c>
      <c r="Y45">
        <f t="shared" si="4"/>
        <v>0.0022727272727272726</v>
      </c>
      <c r="Z45" t="e">
        <f t="shared" si="4"/>
        <v>#DIV/0!</v>
      </c>
      <c r="AA45">
        <f t="shared" si="4"/>
        <v>0.7787999999999986</v>
      </c>
      <c r="AB45" t="e">
        <f t="shared" si="4"/>
        <v>#DIV/0!</v>
      </c>
      <c r="AC45">
        <f t="shared" si="4"/>
        <v>4.17064</v>
      </c>
      <c r="AD45" t="e">
        <f t="shared" si="4"/>
        <v>#DIV/0!</v>
      </c>
      <c r="AE45">
        <f t="shared" si="4"/>
        <v>0.9020000000000001</v>
      </c>
      <c r="AF45" t="e">
        <f t="shared" si="4"/>
        <v>#DIV/0!</v>
      </c>
      <c r="AG45">
        <f t="shared" si="4"/>
        <v>0.032812499999999994</v>
      </c>
      <c r="AH45">
        <f t="shared" si="4"/>
        <v>0.24284000000000008</v>
      </c>
      <c r="AI45">
        <f t="shared" si="4"/>
        <v>4.7</v>
      </c>
      <c r="AJ45">
        <f t="shared" si="4"/>
        <v>25.28</v>
      </c>
      <c r="AK45">
        <f t="shared" si="4"/>
        <v>4.7</v>
      </c>
      <c r="AL45">
        <f t="shared" si="4"/>
        <v>0.0015649999999999996</v>
      </c>
      <c r="AM45">
        <f t="shared" si="4"/>
        <v>0.008857142857142857</v>
      </c>
      <c r="AN45">
        <f t="shared" si="4"/>
        <v>0</v>
      </c>
      <c r="AO45">
        <f t="shared" si="4"/>
        <v>0</v>
      </c>
    </row>
    <row r="46" spans="1:41" ht="12.75">
      <c r="A46" t="s">
        <v>111</v>
      </c>
      <c r="D46">
        <f>D41-D44</f>
        <v>0.6199999999999939</v>
      </c>
      <c r="E46">
        <f aca="true" t="shared" si="5" ref="E46:AO46">E41-E44</f>
        <v>0.6484000000000005</v>
      </c>
      <c r="F46">
        <f t="shared" si="5"/>
        <v>88.72000000000003</v>
      </c>
      <c r="G46">
        <f t="shared" si="5"/>
        <v>1.489166666666666</v>
      </c>
      <c r="H46">
        <f t="shared" si="5"/>
        <v>1.8166666666666667</v>
      </c>
      <c r="I46">
        <f t="shared" si="5"/>
        <v>23.120000000000005</v>
      </c>
      <c r="J46" t="e">
        <f t="shared" si="5"/>
        <v>#DIV/0!</v>
      </c>
      <c r="K46">
        <f t="shared" si="5"/>
        <v>0.032809523809523816</v>
      </c>
      <c r="L46">
        <f t="shared" si="5"/>
        <v>1.3392000000000008</v>
      </c>
      <c r="M46">
        <f t="shared" si="5"/>
        <v>0.056200000000000014</v>
      </c>
      <c r="N46" t="e">
        <f t="shared" si="5"/>
        <v>#DIV/0!</v>
      </c>
      <c r="O46" t="e">
        <f t="shared" si="5"/>
        <v>#DIV/0!</v>
      </c>
      <c r="P46">
        <f t="shared" si="5"/>
        <v>0.16484000000000004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11.9</v>
      </c>
      <c r="U46">
        <f t="shared" si="5"/>
        <v>2.725</v>
      </c>
      <c r="V46">
        <f t="shared" si="5"/>
        <v>2.4484</v>
      </c>
      <c r="W46" t="e">
        <f t="shared" si="5"/>
        <v>#DIV/0!</v>
      </c>
      <c r="X46">
        <f t="shared" si="5"/>
        <v>11.027999999999992</v>
      </c>
      <c r="Y46">
        <f t="shared" si="5"/>
        <v>0.0017272727272727275</v>
      </c>
      <c r="Z46" t="e">
        <f t="shared" si="5"/>
        <v>#DIV/0!</v>
      </c>
      <c r="AA46">
        <f t="shared" si="5"/>
        <v>0.3512000000000013</v>
      </c>
      <c r="AB46" t="e">
        <f t="shared" si="5"/>
        <v>#DIV/0!</v>
      </c>
      <c r="AC46">
        <f t="shared" si="5"/>
        <v>0.3293600000000001</v>
      </c>
      <c r="AD46" t="e">
        <f t="shared" si="5"/>
        <v>#DIV/0!</v>
      </c>
      <c r="AE46">
        <f t="shared" si="5"/>
        <v>1.3980000000000001</v>
      </c>
      <c r="AF46" t="e">
        <f t="shared" si="5"/>
        <v>#DIV/0!</v>
      </c>
      <c r="AG46">
        <f t="shared" si="5"/>
        <v>0.027187500000000007</v>
      </c>
      <c r="AH46">
        <f t="shared" si="5"/>
        <v>0.11715999999999993</v>
      </c>
      <c r="AI46">
        <f t="shared" si="5"/>
        <v>1.0999999999999996</v>
      </c>
      <c r="AJ46">
        <f t="shared" si="5"/>
        <v>37.72</v>
      </c>
      <c r="AK46">
        <f t="shared" si="5"/>
        <v>1.0999999999999996</v>
      </c>
      <c r="AL46">
        <f t="shared" si="5"/>
        <v>0.0016350000000000006</v>
      </c>
      <c r="AM46">
        <f t="shared" si="5"/>
        <v>0.009142857142857144</v>
      </c>
      <c r="AN46">
        <f t="shared" si="5"/>
        <v>0</v>
      </c>
      <c r="AO46">
        <f t="shared" si="5"/>
        <v>0</v>
      </c>
    </row>
    <row r="47" spans="1:41" ht="12.75">
      <c r="A47" t="s">
        <v>112</v>
      </c>
      <c r="D47">
        <f>STDEV(D2:D40)</f>
        <v>0.2533114025600317</v>
      </c>
      <c r="E47">
        <f aca="true" t="shared" si="6" ref="E47:AO47">STDEV(E2:E40)</f>
        <v>0.22538263760398808</v>
      </c>
      <c r="F47">
        <f t="shared" si="6"/>
        <v>46.019488625291515</v>
      </c>
      <c r="G47">
        <f t="shared" si="6"/>
        <v>0.6820679340554501</v>
      </c>
      <c r="H47">
        <f t="shared" si="6"/>
        <v>1.9823485774083587</v>
      </c>
      <c r="I47">
        <f t="shared" si="6"/>
        <v>15.114341974870554</v>
      </c>
      <c r="J47" t="e">
        <f t="shared" si="6"/>
        <v>#DIV/0!</v>
      </c>
      <c r="K47">
        <f t="shared" si="6"/>
        <v>0.053414997002357904</v>
      </c>
      <c r="L47">
        <f t="shared" si="6"/>
        <v>2.2593895193171094</v>
      </c>
      <c r="M47">
        <f t="shared" si="6"/>
        <v>0.029150471694296756</v>
      </c>
      <c r="N47" t="e">
        <f t="shared" si="6"/>
        <v>#DIV/0!</v>
      </c>
      <c r="O47" t="e">
        <f t="shared" si="6"/>
        <v>#DIV/0!</v>
      </c>
      <c r="P47">
        <f t="shared" si="6"/>
        <v>0.1489716639722689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3.332291503855356</v>
      </c>
      <c r="U47">
        <f t="shared" si="6"/>
        <v>3.739257339973468</v>
      </c>
      <c r="V47">
        <f t="shared" si="6"/>
        <v>2.142194513421537</v>
      </c>
      <c r="W47" t="e">
        <f t="shared" si="6"/>
        <v>#DIV/0!</v>
      </c>
      <c r="X47">
        <f t="shared" si="6"/>
        <v>12.679988170341451</v>
      </c>
      <c r="Y47">
        <f t="shared" si="6"/>
        <v>0.001009049958219026</v>
      </c>
      <c r="Z47" t="e">
        <f t="shared" si="6"/>
        <v>#DIV/0!</v>
      </c>
      <c r="AA47">
        <f t="shared" si="6"/>
        <v>0.28317132623200136</v>
      </c>
      <c r="AB47" t="e">
        <f t="shared" si="6"/>
        <v>#DIV/0!</v>
      </c>
      <c r="AC47">
        <f t="shared" si="6"/>
        <v>0.8743277360349493</v>
      </c>
      <c r="AD47" t="e">
        <f t="shared" si="6"/>
        <v>#DIV/0!</v>
      </c>
      <c r="AE47">
        <f t="shared" si="6"/>
        <v>0.44993518051677633</v>
      </c>
      <c r="AF47" t="e">
        <f t="shared" si="6"/>
        <v>#DIV/0!</v>
      </c>
      <c r="AG47">
        <f t="shared" si="6"/>
        <v>0.015432514377119478</v>
      </c>
      <c r="AH47">
        <f t="shared" si="6"/>
        <v>0.10443884973195253</v>
      </c>
      <c r="AI47">
        <f t="shared" si="6"/>
        <v>2.3246505113672473</v>
      </c>
      <c r="AJ47">
        <f t="shared" si="6"/>
        <v>17.023317342202574</v>
      </c>
      <c r="AK47">
        <f t="shared" si="6"/>
        <v>2.3246505113672473</v>
      </c>
      <c r="AL47">
        <f t="shared" si="6"/>
        <v>0.0013842250349449764</v>
      </c>
      <c r="AM47">
        <f t="shared" si="6"/>
        <v>0.008532849688675162</v>
      </c>
      <c r="AN47">
        <f t="shared" si="6"/>
        <v>0</v>
      </c>
      <c r="AO47">
        <f t="shared" si="6"/>
        <v>0</v>
      </c>
    </row>
    <row r="48" spans="1:41" ht="12.75">
      <c r="A48" t="s">
        <v>113</v>
      </c>
      <c r="D48">
        <f>VAR(D2:D11)</f>
        <v>0.0359999999998561</v>
      </c>
      <c r="E48">
        <f aca="true" t="shared" si="7" ref="E48:AO48">VAR(E2:E11)</f>
        <v>0.018934444444438567</v>
      </c>
      <c r="F48">
        <f t="shared" si="7"/>
        <v>771.6555555555452</v>
      </c>
      <c r="G48">
        <f t="shared" si="7"/>
        <v>0.05409888888888995</v>
      </c>
      <c r="H48">
        <f t="shared" si="7"/>
        <v>5.055999999999999</v>
      </c>
      <c r="I48">
        <f t="shared" si="7"/>
        <v>24.67777777777519</v>
      </c>
      <c r="J48" t="e">
        <f t="shared" si="7"/>
        <v>#DIV/0!</v>
      </c>
      <c r="K48">
        <f t="shared" si="7"/>
        <v>3.201111111111105E-05</v>
      </c>
      <c r="L48">
        <f t="shared" si="7"/>
        <v>12.574921111111117</v>
      </c>
      <c r="M48">
        <f t="shared" si="7"/>
        <v>0.0008835666666666656</v>
      </c>
      <c r="N48" t="e">
        <f t="shared" si="7"/>
        <v>#DIV/0!</v>
      </c>
      <c r="O48" t="e">
        <f t="shared" si="7"/>
        <v>#DIV/0!</v>
      </c>
      <c r="P48">
        <f t="shared" si="7"/>
        <v>0.0011218222222222352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22.60222222222233</v>
      </c>
      <c r="U48">
        <f t="shared" si="7"/>
        <v>16.060111111111116</v>
      </c>
      <c r="V48">
        <f t="shared" si="7"/>
        <v>4.97708444444444</v>
      </c>
      <c r="W48" t="e">
        <f t="shared" si="7"/>
        <v>#DIV/0!</v>
      </c>
      <c r="X48">
        <f t="shared" si="7"/>
        <v>329.5039999999976</v>
      </c>
      <c r="Y48">
        <f t="shared" si="7"/>
        <v>1.1222222222222224E-06</v>
      </c>
      <c r="Z48" t="e">
        <f t="shared" si="7"/>
        <v>#DIV/0!</v>
      </c>
      <c r="AA48">
        <f t="shared" si="7"/>
        <v>0.1540400000000059</v>
      </c>
      <c r="AB48" t="e">
        <f t="shared" si="7"/>
        <v>#DIV/0!</v>
      </c>
      <c r="AC48">
        <f t="shared" si="7"/>
        <v>1.9410035999999995</v>
      </c>
      <c r="AD48" t="e">
        <f t="shared" si="7"/>
        <v>#DIV/0!</v>
      </c>
      <c r="AE48">
        <f t="shared" si="7"/>
        <v>0.26714333333333445</v>
      </c>
      <c r="AF48" t="e">
        <f t="shared" si="7"/>
        <v>#DIV/0!</v>
      </c>
      <c r="AG48">
        <f t="shared" si="7"/>
        <v>0.00019810000000000042</v>
      </c>
      <c r="AH48">
        <f t="shared" si="7"/>
        <v>0.01977995555555556</v>
      </c>
      <c r="AI48">
        <f t="shared" si="7"/>
        <v>5.4040000000000035</v>
      </c>
      <c r="AJ48">
        <f t="shared" si="7"/>
        <v>336.27777777777777</v>
      </c>
      <c r="AK48">
        <f t="shared" si="7"/>
        <v>5.4040000000000035</v>
      </c>
      <c r="AL48">
        <f t="shared" si="7"/>
        <v>1.2666666666666669E-06</v>
      </c>
      <c r="AM48">
        <f t="shared" si="7"/>
        <v>6.906666666666669E-05</v>
      </c>
      <c r="AN48">
        <f t="shared" si="7"/>
        <v>0</v>
      </c>
      <c r="AO48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1" width="8.57421875" style="0" bestFit="1" customWidth="1"/>
    <col min="22" max="22" width="7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8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53</v>
      </c>
      <c r="B2" s="2">
        <v>36866</v>
      </c>
      <c r="C2" s="2">
        <v>1425</v>
      </c>
      <c r="D2" s="2">
        <v>21.9</v>
      </c>
      <c r="E2" s="2">
        <v>7.07</v>
      </c>
      <c r="F2" s="2">
        <v>325</v>
      </c>
      <c r="G2" s="2">
        <v>3.91</v>
      </c>
      <c r="H2" s="2">
        <v>0.4</v>
      </c>
      <c r="I2" s="2">
        <v>151</v>
      </c>
      <c r="J2" s="2"/>
      <c r="K2" s="2">
        <v>0.02</v>
      </c>
      <c r="L2" s="2">
        <v>4.9</v>
      </c>
      <c r="M2" s="2">
        <v>0.031</v>
      </c>
      <c r="N2" s="2"/>
      <c r="O2" s="2"/>
      <c r="P2" s="2">
        <v>0.84</v>
      </c>
      <c r="Q2" s="2"/>
      <c r="R2" s="2"/>
      <c r="S2" s="2"/>
      <c r="T2" s="2">
        <v>7</v>
      </c>
      <c r="U2" s="2">
        <v>5.6</v>
      </c>
      <c r="V2" s="2">
        <v>6.54</v>
      </c>
      <c r="W2" s="2"/>
      <c r="X2" s="2">
        <v>56.6</v>
      </c>
      <c r="Y2" s="2">
        <v>0.003</v>
      </c>
      <c r="Z2" s="2"/>
      <c r="AA2" s="2">
        <v>5.85</v>
      </c>
      <c r="AB2" s="2"/>
      <c r="AC2" s="2">
        <v>0.184</v>
      </c>
      <c r="AD2" s="2"/>
      <c r="AE2" s="2">
        <v>2.48</v>
      </c>
      <c r="AF2" s="2"/>
      <c r="AG2" s="2">
        <v>0.021</v>
      </c>
      <c r="AH2" s="2">
        <v>0.04</v>
      </c>
      <c r="AI2" s="2">
        <v>0.7</v>
      </c>
      <c r="AJ2" s="2">
        <v>186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53</v>
      </c>
      <c r="B3" s="2">
        <v>36956</v>
      </c>
      <c r="C3" s="2">
        <v>1300</v>
      </c>
      <c r="D3" s="2">
        <v>21.8</v>
      </c>
      <c r="E3" s="2">
        <v>7.46</v>
      </c>
      <c r="F3" s="2">
        <v>326</v>
      </c>
      <c r="G3" s="2">
        <v>3.92</v>
      </c>
      <c r="H3" s="2">
        <v>0.6</v>
      </c>
      <c r="I3" s="2">
        <v>153</v>
      </c>
      <c r="J3" s="2"/>
      <c r="K3" s="2">
        <v>0.02</v>
      </c>
      <c r="L3" s="2">
        <v>5.6</v>
      </c>
      <c r="M3" s="2">
        <v>0.119</v>
      </c>
      <c r="N3" s="2"/>
      <c r="O3" s="2"/>
      <c r="P3" s="2">
        <v>0.84</v>
      </c>
      <c r="Q3" s="2"/>
      <c r="R3" s="2"/>
      <c r="S3" s="2"/>
      <c r="T3" s="2">
        <v>7.8</v>
      </c>
      <c r="U3" s="2">
        <v>12.1</v>
      </c>
      <c r="V3" s="2">
        <v>8.9</v>
      </c>
      <c r="W3" s="2"/>
      <c r="X3" s="2">
        <v>52</v>
      </c>
      <c r="Y3" s="2">
        <v>0.003</v>
      </c>
      <c r="Z3" s="2"/>
      <c r="AA3" s="2">
        <v>20</v>
      </c>
      <c r="AB3" s="2"/>
      <c r="AC3" s="2">
        <v>0.767</v>
      </c>
      <c r="AD3" s="2"/>
      <c r="AE3" s="2">
        <v>7.75</v>
      </c>
      <c r="AF3" s="2"/>
      <c r="AG3" s="2">
        <v>0.042</v>
      </c>
      <c r="AH3" s="2">
        <v>0.04</v>
      </c>
      <c r="AI3" s="2">
        <v>0.7</v>
      </c>
      <c r="AJ3" s="2">
        <v>218</v>
      </c>
      <c r="AK3" s="2">
        <v>0.7</v>
      </c>
      <c r="AL3" s="2"/>
      <c r="AM3" s="2"/>
      <c r="AN3" s="2"/>
      <c r="AO3" s="2"/>
      <c r="AP3" s="2"/>
    </row>
    <row r="4" spans="1:42" ht="12.75">
      <c r="A4" s="2" t="s">
        <v>53</v>
      </c>
      <c r="B4" s="2">
        <v>37047</v>
      </c>
      <c r="C4" s="2">
        <v>1220</v>
      </c>
      <c r="D4" s="2">
        <v>21.9</v>
      </c>
      <c r="E4" s="2">
        <v>7.42</v>
      </c>
      <c r="F4" s="2">
        <v>323</v>
      </c>
      <c r="G4" s="2">
        <v>3.54</v>
      </c>
      <c r="H4" s="2">
        <v>0.4</v>
      </c>
      <c r="I4" s="2">
        <v>152</v>
      </c>
      <c r="J4" s="2"/>
      <c r="K4" s="2">
        <v>0.02</v>
      </c>
      <c r="L4" s="2">
        <v>5.1</v>
      </c>
      <c r="M4" s="2">
        <v>0.126</v>
      </c>
      <c r="N4" s="2"/>
      <c r="O4" s="2"/>
      <c r="P4" s="2">
        <v>0.92</v>
      </c>
      <c r="Q4" s="2"/>
      <c r="R4" s="2"/>
      <c r="S4" s="2"/>
      <c r="T4" s="2">
        <v>7</v>
      </c>
      <c r="U4" s="2">
        <v>3.3</v>
      </c>
      <c r="V4" s="2">
        <v>2.55</v>
      </c>
      <c r="W4" s="2"/>
      <c r="X4" s="2">
        <v>59</v>
      </c>
      <c r="Y4" s="2">
        <v>0.003</v>
      </c>
      <c r="Z4" s="2"/>
      <c r="AA4" s="2">
        <v>5.96</v>
      </c>
      <c r="AB4" s="2"/>
      <c r="AC4" s="2">
        <v>0.185</v>
      </c>
      <c r="AD4" s="2"/>
      <c r="AE4" s="2">
        <v>2.61</v>
      </c>
      <c r="AF4" s="2"/>
      <c r="AG4" s="2">
        <v>0.031</v>
      </c>
      <c r="AH4" s="2">
        <v>0.04</v>
      </c>
      <c r="AI4" s="2">
        <v>0.7</v>
      </c>
      <c r="AJ4" s="2">
        <v>188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53</v>
      </c>
      <c r="B5" s="2">
        <v>37139</v>
      </c>
      <c r="C5" s="2">
        <v>1135</v>
      </c>
      <c r="D5" s="2">
        <v>22</v>
      </c>
      <c r="E5" s="2">
        <v>7.37</v>
      </c>
      <c r="F5" s="2">
        <v>322</v>
      </c>
      <c r="G5" s="2">
        <v>3.68</v>
      </c>
      <c r="H5" s="2">
        <v>0.2</v>
      </c>
      <c r="I5" s="2">
        <v>150</v>
      </c>
      <c r="J5" s="2"/>
      <c r="K5" s="2">
        <v>0.02</v>
      </c>
      <c r="L5" s="2">
        <v>4.4</v>
      </c>
      <c r="M5" s="2">
        <v>0.112</v>
      </c>
      <c r="N5" s="2"/>
      <c r="O5" s="2"/>
      <c r="P5" s="2">
        <v>0.85</v>
      </c>
      <c r="Q5" s="2"/>
      <c r="R5" s="2"/>
      <c r="S5" s="2"/>
      <c r="T5" s="2">
        <v>6</v>
      </c>
      <c r="U5" s="2">
        <v>1</v>
      </c>
      <c r="V5" s="2">
        <v>1</v>
      </c>
      <c r="W5" s="2"/>
      <c r="X5" s="2">
        <v>56</v>
      </c>
      <c r="Y5" s="2">
        <v>0.002</v>
      </c>
      <c r="Z5" s="2"/>
      <c r="AA5" s="2">
        <v>5.98</v>
      </c>
      <c r="AB5" s="2"/>
      <c r="AC5" s="2">
        <v>0.171</v>
      </c>
      <c r="AD5" s="2"/>
      <c r="AE5" s="2">
        <v>3.52</v>
      </c>
      <c r="AF5" s="2"/>
      <c r="AG5" s="2">
        <v>0.024</v>
      </c>
      <c r="AH5" s="2">
        <v>0.09</v>
      </c>
      <c r="AI5" s="2">
        <v>0.7</v>
      </c>
      <c r="AJ5" s="2">
        <v>186</v>
      </c>
      <c r="AK5" s="2">
        <v>0.7</v>
      </c>
      <c r="AL5" s="2"/>
      <c r="AM5" s="2"/>
      <c r="AN5" s="2"/>
      <c r="AO5" s="2"/>
      <c r="AP5" s="2"/>
    </row>
    <row r="6" spans="1:42" ht="12.75">
      <c r="A6" s="2" t="s">
        <v>53</v>
      </c>
      <c r="B6" s="2">
        <v>37229</v>
      </c>
      <c r="C6" s="2">
        <v>1000</v>
      </c>
      <c r="D6" s="2">
        <v>21.7</v>
      </c>
      <c r="E6" s="2">
        <v>7.33</v>
      </c>
      <c r="F6" s="2">
        <v>321</v>
      </c>
      <c r="G6" s="2">
        <v>3.62</v>
      </c>
      <c r="H6" s="2">
        <v>0.4</v>
      </c>
      <c r="I6" s="2">
        <v>152</v>
      </c>
      <c r="J6" s="2"/>
      <c r="K6" s="2">
        <v>0.02</v>
      </c>
      <c r="L6" s="2">
        <v>4.05</v>
      </c>
      <c r="M6" s="2">
        <v>0.093</v>
      </c>
      <c r="N6" s="2"/>
      <c r="O6" s="2"/>
      <c r="P6" s="2">
        <v>0.83</v>
      </c>
      <c r="Q6" s="2"/>
      <c r="R6" s="2"/>
      <c r="S6" s="2"/>
      <c r="T6" s="2">
        <v>5.7</v>
      </c>
      <c r="U6" s="2">
        <v>5.3</v>
      </c>
      <c r="V6" s="2">
        <v>6.25</v>
      </c>
      <c r="W6" s="2"/>
      <c r="X6" s="2">
        <v>57.1</v>
      </c>
      <c r="Y6" s="2">
        <v>0.003</v>
      </c>
      <c r="Z6" s="2"/>
      <c r="AA6" s="2">
        <v>5.91</v>
      </c>
      <c r="AB6" s="2"/>
      <c r="AC6" s="2">
        <v>0.165</v>
      </c>
      <c r="AD6" s="2"/>
      <c r="AE6" s="2">
        <v>2.69</v>
      </c>
      <c r="AF6" s="2"/>
      <c r="AG6" s="2">
        <v>0.026</v>
      </c>
      <c r="AH6" s="2">
        <v>0.05</v>
      </c>
      <c r="AI6" s="2">
        <v>0.7</v>
      </c>
      <c r="AJ6" s="2">
        <v>144</v>
      </c>
      <c r="AK6" s="2">
        <v>0.7</v>
      </c>
      <c r="AL6" s="2">
        <v>0.002</v>
      </c>
      <c r="AM6" s="2">
        <v>0.005</v>
      </c>
      <c r="AN6" s="2"/>
      <c r="AO6" s="2"/>
      <c r="AP6" s="2"/>
    </row>
    <row r="7" spans="1:42" ht="12.75">
      <c r="A7" s="2" t="s">
        <v>53</v>
      </c>
      <c r="B7" s="2">
        <v>37327</v>
      </c>
      <c r="C7" s="2">
        <v>1215</v>
      </c>
      <c r="D7" s="2">
        <v>22</v>
      </c>
      <c r="E7" s="2">
        <v>7.3</v>
      </c>
      <c r="F7" s="2">
        <v>321</v>
      </c>
      <c r="G7" s="2">
        <v>3.61</v>
      </c>
      <c r="H7" s="2">
        <v>0.3</v>
      </c>
      <c r="I7" s="2">
        <v>162</v>
      </c>
      <c r="J7" s="2"/>
      <c r="K7" s="2">
        <v>0.02</v>
      </c>
      <c r="L7" s="2">
        <v>4</v>
      </c>
      <c r="M7" s="2">
        <v>0.13</v>
      </c>
      <c r="N7" s="2"/>
      <c r="O7" s="2"/>
      <c r="P7" s="2">
        <v>0.883</v>
      </c>
      <c r="Q7" s="2"/>
      <c r="R7" s="2"/>
      <c r="S7" s="2"/>
      <c r="T7" s="2">
        <v>6.2</v>
      </c>
      <c r="U7" s="2">
        <v>0.3</v>
      </c>
      <c r="V7" s="2">
        <v>0.38</v>
      </c>
      <c r="W7" s="2"/>
      <c r="X7" s="2">
        <v>59.7</v>
      </c>
      <c r="Y7" s="2">
        <v>0.003</v>
      </c>
      <c r="Z7" s="2"/>
      <c r="AA7" s="2">
        <v>6.1</v>
      </c>
      <c r="AB7" s="2"/>
      <c r="AC7" s="2">
        <v>0.21</v>
      </c>
      <c r="AD7" s="2"/>
      <c r="AE7" s="2">
        <v>2.54</v>
      </c>
      <c r="AF7" s="2"/>
      <c r="AG7" s="2">
        <v>0.054</v>
      </c>
      <c r="AH7" s="2">
        <v>0.04</v>
      </c>
      <c r="AI7" s="2"/>
      <c r="AJ7" s="2">
        <v>180</v>
      </c>
      <c r="AK7" s="2"/>
      <c r="AL7" s="2">
        <v>0.0005</v>
      </c>
      <c r="AM7" s="2">
        <v>0.023</v>
      </c>
      <c r="AN7" s="2">
        <v>0.005</v>
      </c>
      <c r="AO7" s="2">
        <v>0.005</v>
      </c>
      <c r="AP7" s="2"/>
    </row>
    <row r="8" spans="1:42" ht="12.75">
      <c r="A8" s="2" t="s">
        <v>53</v>
      </c>
      <c r="B8" s="2">
        <v>37411</v>
      </c>
      <c r="C8" s="2">
        <v>1235</v>
      </c>
      <c r="D8" s="2">
        <v>22</v>
      </c>
      <c r="E8" s="2">
        <v>7.4</v>
      </c>
      <c r="F8" s="2">
        <v>321</v>
      </c>
      <c r="G8" s="2">
        <v>4.15</v>
      </c>
      <c r="H8" s="2">
        <v>0.3</v>
      </c>
      <c r="I8" s="2">
        <v>149</v>
      </c>
      <c r="J8" s="2"/>
      <c r="K8" s="2">
        <v>0.02</v>
      </c>
      <c r="L8" s="2">
        <v>4.16</v>
      </c>
      <c r="M8" s="2">
        <v>0.185</v>
      </c>
      <c r="N8" s="2"/>
      <c r="O8" s="2"/>
      <c r="P8" s="2">
        <v>0.888</v>
      </c>
      <c r="Q8" s="2"/>
      <c r="R8" s="2"/>
      <c r="S8" s="2"/>
      <c r="T8" s="2">
        <v>6.3</v>
      </c>
      <c r="U8" s="2">
        <v>0.3</v>
      </c>
      <c r="V8" s="2">
        <v>0.38</v>
      </c>
      <c r="W8" s="2"/>
      <c r="X8" s="2">
        <v>51.3</v>
      </c>
      <c r="Y8" s="2">
        <v>0.001</v>
      </c>
      <c r="Z8" s="2"/>
      <c r="AA8" s="2">
        <v>5.28</v>
      </c>
      <c r="AB8" s="2"/>
      <c r="AC8" s="2">
        <v>0.16</v>
      </c>
      <c r="AD8" s="2"/>
      <c r="AE8" s="2">
        <v>2.06</v>
      </c>
      <c r="AF8" s="2"/>
      <c r="AG8" s="2">
        <v>0.031</v>
      </c>
      <c r="AH8" s="2">
        <v>0.04</v>
      </c>
      <c r="AI8" s="2"/>
      <c r="AJ8" s="2">
        <v>190</v>
      </c>
      <c r="AK8" s="2"/>
      <c r="AL8" s="2">
        <v>0.0001</v>
      </c>
      <c r="AM8" s="2">
        <v>0.023</v>
      </c>
      <c r="AN8" s="2">
        <v>0.005</v>
      </c>
      <c r="AO8" s="2">
        <v>0.005</v>
      </c>
      <c r="AP8" s="2"/>
    </row>
    <row r="9" spans="1:42" ht="12.75">
      <c r="A9" s="2" t="s">
        <v>53</v>
      </c>
      <c r="B9" s="2">
        <v>37593</v>
      </c>
      <c r="C9" s="2">
        <v>1300</v>
      </c>
      <c r="D9" s="2">
        <v>21.7</v>
      </c>
      <c r="E9" s="2">
        <v>7.4</v>
      </c>
      <c r="F9" s="2">
        <v>321</v>
      </c>
      <c r="G9" s="2">
        <v>4.21</v>
      </c>
      <c r="H9" s="2">
        <v>0.9</v>
      </c>
      <c r="I9" s="2">
        <v>142</v>
      </c>
      <c r="J9" s="2"/>
      <c r="K9" s="2">
        <v>0.037</v>
      </c>
      <c r="L9" s="2">
        <v>4.32</v>
      </c>
      <c r="M9" s="2">
        <v>0.16</v>
      </c>
      <c r="N9" s="2"/>
      <c r="O9" s="2"/>
      <c r="P9" s="2">
        <v>0.82</v>
      </c>
      <c r="Q9" s="2"/>
      <c r="R9" s="2"/>
      <c r="S9" s="2"/>
      <c r="T9" s="2">
        <v>6.8</v>
      </c>
      <c r="U9" s="2">
        <v>1</v>
      </c>
      <c r="V9" s="2">
        <v>1.3</v>
      </c>
      <c r="W9" s="2"/>
      <c r="X9" s="2">
        <v>55.2</v>
      </c>
      <c r="Y9" s="2">
        <v>0.003</v>
      </c>
      <c r="Z9" s="2"/>
      <c r="AA9" s="2">
        <v>5.88</v>
      </c>
      <c r="AB9" s="2"/>
      <c r="AC9" s="2">
        <v>0.08</v>
      </c>
      <c r="AD9" s="2"/>
      <c r="AE9" s="2">
        <v>2.51</v>
      </c>
      <c r="AF9" s="2"/>
      <c r="AG9" s="2">
        <v>0.04</v>
      </c>
      <c r="AH9" s="2">
        <v>0.1</v>
      </c>
      <c r="AI9" s="2"/>
      <c r="AJ9" s="2">
        <v>195</v>
      </c>
      <c r="AK9" s="2"/>
      <c r="AL9" s="2">
        <v>0.003</v>
      </c>
      <c r="AM9" s="2">
        <v>0.01</v>
      </c>
      <c r="AN9" s="2"/>
      <c r="AO9" s="2"/>
      <c r="AP9" s="2"/>
    </row>
    <row r="10" spans="1:42" ht="12.75">
      <c r="A10" s="2" t="s">
        <v>53</v>
      </c>
      <c r="B10" s="2">
        <v>37503</v>
      </c>
      <c r="C10" s="2">
        <v>1130</v>
      </c>
      <c r="D10" s="2">
        <v>22</v>
      </c>
      <c r="E10" s="2">
        <v>7.45</v>
      </c>
      <c r="F10" s="2">
        <v>319</v>
      </c>
      <c r="G10" s="2">
        <v>4.37</v>
      </c>
      <c r="H10" s="2">
        <v>0.5</v>
      </c>
      <c r="I10" s="2">
        <v>149</v>
      </c>
      <c r="J10" s="2"/>
      <c r="K10" s="2">
        <v>0.02</v>
      </c>
      <c r="L10" s="2">
        <v>4.28</v>
      </c>
      <c r="M10" s="2">
        <v>0.088</v>
      </c>
      <c r="N10" s="2"/>
      <c r="O10" s="2"/>
      <c r="P10" s="2">
        <v>0.901</v>
      </c>
      <c r="Q10" s="2"/>
      <c r="R10" s="2"/>
      <c r="S10" s="2"/>
      <c r="T10" s="2">
        <v>6.7</v>
      </c>
      <c r="U10" s="2">
        <v>0.3</v>
      </c>
      <c r="V10" s="2">
        <v>0.44</v>
      </c>
      <c r="W10" s="2"/>
      <c r="X10" s="2">
        <v>61.5</v>
      </c>
      <c r="Y10" s="2">
        <v>0.003</v>
      </c>
      <c r="Z10" s="2"/>
      <c r="AA10" s="2">
        <v>6.3</v>
      </c>
      <c r="AB10" s="2"/>
      <c r="AC10" s="2">
        <v>0.264</v>
      </c>
      <c r="AD10" s="2"/>
      <c r="AE10" s="2">
        <v>2.54</v>
      </c>
      <c r="AF10" s="2"/>
      <c r="AG10" s="2">
        <v>0.032</v>
      </c>
      <c r="AH10" s="2">
        <v>0.061</v>
      </c>
      <c r="AI10" s="2"/>
      <c r="AJ10" s="2">
        <v>202</v>
      </c>
      <c r="AK10" s="2"/>
      <c r="AL10" s="2">
        <v>0.0005</v>
      </c>
      <c r="AM10" s="2">
        <v>0.023</v>
      </c>
      <c r="AN10" s="2">
        <v>0.005</v>
      </c>
      <c r="AO10" s="2">
        <v>0.005</v>
      </c>
      <c r="AP10" s="2"/>
    </row>
    <row r="11" spans="1:42" ht="12.75">
      <c r="A11" s="2" t="s">
        <v>53</v>
      </c>
      <c r="B11" s="2">
        <v>37685</v>
      </c>
      <c r="C11" s="2">
        <v>1045</v>
      </c>
      <c r="D11" s="2">
        <v>22</v>
      </c>
      <c r="E11" s="2">
        <v>7.35</v>
      </c>
      <c r="F11" s="2">
        <v>326</v>
      </c>
      <c r="G11" s="2">
        <v>4.18</v>
      </c>
      <c r="H11" s="2">
        <v>0.3</v>
      </c>
      <c r="I11" s="2">
        <v>165</v>
      </c>
      <c r="J11" s="2"/>
      <c r="K11" s="2">
        <v>0.037</v>
      </c>
      <c r="L11" s="2">
        <v>4.99</v>
      </c>
      <c r="M11" s="2">
        <v>0.11</v>
      </c>
      <c r="N11" s="2"/>
      <c r="O11" s="2"/>
      <c r="P11" s="2">
        <v>0.813</v>
      </c>
      <c r="Q11" s="2"/>
      <c r="R11" s="2"/>
      <c r="S11" s="2"/>
      <c r="T11" s="2">
        <v>7.5</v>
      </c>
      <c r="U11" s="2">
        <v>1.4</v>
      </c>
      <c r="V11" s="2">
        <v>2.7</v>
      </c>
      <c r="W11" s="2"/>
      <c r="X11" s="2">
        <v>57.9</v>
      </c>
      <c r="Y11" s="2">
        <v>0.002</v>
      </c>
      <c r="Z11" s="2"/>
      <c r="AA11" s="2">
        <v>5.8</v>
      </c>
      <c r="AB11" s="2"/>
      <c r="AC11" s="2">
        <v>0.07</v>
      </c>
      <c r="AD11" s="2"/>
      <c r="AE11" s="2">
        <v>2.45</v>
      </c>
      <c r="AF11" s="2"/>
      <c r="AG11" s="2">
        <v>0.06</v>
      </c>
      <c r="AH11" s="2">
        <v>0.1</v>
      </c>
      <c r="AI11" s="2"/>
      <c r="AJ11" s="2">
        <v>85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53</v>
      </c>
      <c r="B12" s="2">
        <v>37775</v>
      </c>
      <c r="C12" s="2">
        <v>1250</v>
      </c>
      <c r="D12" s="2">
        <v>21.9</v>
      </c>
      <c r="E12" s="2">
        <v>7.22</v>
      </c>
      <c r="F12" s="2">
        <v>327</v>
      </c>
      <c r="G12" s="2">
        <v>3.78</v>
      </c>
      <c r="H12" s="2">
        <v>2.5</v>
      </c>
      <c r="I12" s="2">
        <v>156</v>
      </c>
      <c r="J12" s="2"/>
      <c r="K12" s="2">
        <v>0.04</v>
      </c>
      <c r="L12" s="2">
        <v>4.3</v>
      </c>
      <c r="M12" s="2">
        <v>0.19</v>
      </c>
      <c r="N12" s="2"/>
      <c r="O12" s="2"/>
      <c r="P12" s="2">
        <v>0.798</v>
      </c>
      <c r="Q12" s="2"/>
      <c r="R12" s="2"/>
      <c r="S12" s="2"/>
      <c r="T12" s="2"/>
      <c r="U12" s="2">
        <v>1.4</v>
      </c>
      <c r="V12" s="2">
        <v>1.9</v>
      </c>
      <c r="W12" s="2"/>
      <c r="X12" s="2">
        <v>57.4</v>
      </c>
      <c r="Y12" s="2"/>
      <c r="Z12" s="2"/>
      <c r="AA12" s="2">
        <v>6.13</v>
      </c>
      <c r="AB12" s="2"/>
      <c r="AC12" s="2">
        <v>0.12</v>
      </c>
      <c r="AD12" s="2"/>
      <c r="AE12" s="2">
        <v>2.46</v>
      </c>
      <c r="AF12" s="2"/>
      <c r="AG12" s="2">
        <v>0.05</v>
      </c>
      <c r="AH12" s="2">
        <v>0.3</v>
      </c>
      <c r="AI12" s="2"/>
      <c r="AJ12" s="2">
        <v>204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53</v>
      </c>
      <c r="B13" s="2">
        <v>38506</v>
      </c>
      <c r="C13" s="2">
        <v>950</v>
      </c>
      <c r="D13" s="2">
        <v>21.8</v>
      </c>
      <c r="E13" s="2">
        <v>7.28</v>
      </c>
      <c r="F13" s="2">
        <v>329</v>
      </c>
      <c r="G13" s="2">
        <v>3.14</v>
      </c>
      <c r="H13" s="2"/>
      <c r="I13" s="2">
        <v>174</v>
      </c>
      <c r="J13" s="2"/>
      <c r="K13" s="2"/>
      <c r="L13" s="2">
        <v>4.85</v>
      </c>
      <c r="M13" s="2">
        <v>0.15</v>
      </c>
      <c r="N13" s="2"/>
      <c r="O13" s="2"/>
      <c r="P13" s="2">
        <v>0.82</v>
      </c>
      <c r="Q13" s="2"/>
      <c r="R13" s="2"/>
      <c r="S13" s="2"/>
      <c r="T13" s="2"/>
      <c r="U13" s="2"/>
      <c r="V13" s="2">
        <v>0.85</v>
      </c>
      <c r="W13" s="2"/>
      <c r="X13" s="2">
        <v>59.8</v>
      </c>
      <c r="Y13" s="2"/>
      <c r="Z13" s="2"/>
      <c r="AA13" s="2">
        <v>5.51</v>
      </c>
      <c r="AB13" s="2"/>
      <c r="AC13" s="2">
        <v>0.18</v>
      </c>
      <c r="AD13" s="2"/>
      <c r="AE13" s="2">
        <v>2.48</v>
      </c>
      <c r="AF13" s="2"/>
      <c r="AG13" s="2">
        <v>0.041</v>
      </c>
      <c r="AH13" s="2">
        <v>0.518</v>
      </c>
      <c r="AI13" s="2"/>
      <c r="AJ13" s="2">
        <v>172</v>
      </c>
      <c r="AK13" s="2"/>
      <c r="AL13" s="2">
        <v>0.0035</v>
      </c>
      <c r="AM13" s="2"/>
      <c r="AN13" s="2"/>
      <c r="AO13" s="2"/>
      <c r="AP13" s="2"/>
    </row>
    <row r="14" spans="1:42" ht="12.75">
      <c r="A14" s="2" t="s">
        <v>53</v>
      </c>
      <c r="B14" s="2">
        <v>37957</v>
      </c>
      <c r="C14" s="2">
        <v>1405</v>
      </c>
      <c r="D14" s="2">
        <v>21.8</v>
      </c>
      <c r="E14" s="2">
        <v>7.1</v>
      </c>
      <c r="F14" s="2">
        <v>323</v>
      </c>
      <c r="G14" s="2">
        <v>3.65</v>
      </c>
      <c r="H14" s="2">
        <v>0.4</v>
      </c>
      <c r="I14" s="2">
        <v>161</v>
      </c>
      <c r="J14" s="2"/>
      <c r="K14" s="2">
        <v>0.04</v>
      </c>
      <c r="L14" s="2">
        <v>4.18</v>
      </c>
      <c r="M14" s="2">
        <v>0.1</v>
      </c>
      <c r="N14" s="2"/>
      <c r="O14" s="2"/>
      <c r="P14" s="2">
        <v>0.851</v>
      </c>
      <c r="Q14" s="2"/>
      <c r="R14" s="2"/>
      <c r="S14" s="2"/>
      <c r="T14" s="2"/>
      <c r="U14" s="2"/>
      <c r="V14" s="2">
        <v>0.85</v>
      </c>
      <c r="W14" s="2"/>
      <c r="X14" s="2">
        <v>61.9</v>
      </c>
      <c r="Y14" s="2"/>
      <c r="Z14" s="2"/>
      <c r="AA14" s="2">
        <v>6.11</v>
      </c>
      <c r="AB14" s="2"/>
      <c r="AC14" s="2">
        <v>0.052</v>
      </c>
      <c r="AD14" s="2"/>
      <c r="AE14" s="2">
        <v>2.32</v>
      </c>
      <c r="AF14" s="2"/>
      <c r="AG14" s="2"/>
      <c r="AH14" s="2">
        <v>0.12</v>
      </c>
      <c r="AI14" s="2"/>
      <c r="AJ14" s="2">
        <v>164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53</v>
      </c>
      <c r="B15" s="2">
        <v>38232</v>
      </c>
      <c r="C15" s="2">
        <v>1130</v>
      </c>
      <c r="D15" s="2">
        <v>22</v>
      </c>
      <c r="E15" s="2">
        <v>7.38</v>
      </c>
      <c r="F15" s="2">
        <v>314</v>
      </c>
      <c r="G15" s="2">
        <v>4.15</v>
      </c>
      <c r="H15" s="2">
        <v>0.7</v>
      </c>
      <c r="I15" s="2">
        <v>160</v>
      </c>
      <c r="J15" s="2"/>
      <c r="K15" s="2">
        <v>0.048</v>
      </c>
      <c r="L15" s="2">
        <v>4.71</v>
      </c>
      <c r="M15" s="2">
        <v>0.15</v>
      </c>
      <c r="N15" s="2"/>
      <c r="O15" s="2"/>
      <c r="P15" s="2">
        <v>0.894</v>
      </c>
      <c r="Q15" s="2"/>
      <c r="R15" s="2"/>
      <c r="S15" s="2"/>
      <c r="T15" s="2"/>
      <c r="U15" s="2"/>
      <c r="V15" s="2">
        <v>0.85</v>
      </c>
      <c r="W15" s="2"/>
      <c r="X15" s="2">
        <v>55.7</v>
      </c>
      <c r="Y15" s="2"/>
      <c r="Z15" s="2"/>
      <c r="AA15" s="2">
        <v>5.76</v>
      </c>
      <c r="AB15" s="2"/>
      <c r="AC15" s="2">
        <v>0.064</v>
      </c>
      <c r="AD15" s="2"/>
      <c r="AE15" s="2">
        <v>2.52</v>
      </c>
      <c r="AF15" s="2"/>
      <c r="AG15" s="2">
        <v>0.046</v>
      </c>
      <c r="AH15" s="2">
        <v>0.34</v>
      </c>
      <c r="AI15" s="2"/>
      <c r="AJ15" s="2">
        <v>171</v>
      </c>
      <c r="AK15" s="2"/>
      <c r="AL15" s="2">
        <v>0.0003</v>
      </c>
      <c r="AM15" s="2"/>
      <c r="AN15" s="2"/>
      <c r="AO15" s="2"/>
      <c r="AP15" s="2"/>
    </row>
    <row r="16" spans="1:42" ht="12.75">
      <c r="A16" s="2" t="s">
        <v>53</v>
      </c>
      <c r="B16" s="2">
        <v>38597</v>
      </c>
      <c r="C16" s="2">
        <v>1245</v>
      </c>
      <c r="D16" s="2">
        <v>21.8</v>
      </c>
      <c r="E16" s="2">
        <v>7.26</v>
      </c>
      <c r="F16" s="2">
        <v>337</v>
      </c>
      <c r="G16" s="2">
        <v>3.09</v>
      </c>
      <c r="H16" s="2"/>
      <c r="I16" s="2">
        <v>165</v>
      </c>
      <c r="J16" s="2"/>
      <c r="K16" s="2"/>
      <c r="L16" s="2">
        <v>5.19</v>
      </c>
      <c r="M16" s="2">
        <v>0.229</v>
      </c>
      <c r="N16" s="2"/>
      <c r="O16" s="2"/>
      <c r="P16" s="2">
        <v>0.818</v>
      </c>
      <c r="Q16" s="2"/>
      <c r="R16" s="2"/>
      <c r="S16" s="2"/>
      <c r="T16" s="2"/>
      <c r="U16" s="2"/>
      <c r="V16" s="2">
        <v>0.85</v>
      </c>
      <c r="W16" s="2"/>
      <c r="X16" s="2">
        <v>62.6</v>
      </c>
      <c r="Y16" s="2"/>
      <c r="Z16" s="2"/>
      <c r="AA16" s="2">
        <v>5.76</v>
      </c>
      <c r="AB16" s="2"/>
      <c r="AC16" s="2">
        <v>0.16</v>
      </c>
      <c r="AD16" s="2"/>
      <c r="AE16" s="2">
        <v>2.61</v>
      </c>
      <c r="AF16" s="2"/>
      <c r="AG16" s="2"/>
      <c r="AH16" s="2">
        <v>0.12</v>
      </c>
      <c r="AI16" s="2"/>
      <c r="AJ16" s="2">
        <v>171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53</v>
      </c>
      <c r="B17" s="2">
        <v>38688</v>
      </c>
      <c r="C17" s="2">
        <v>1320</v>
      </c>
      <c r="D17" s="2">
        <v>21.7</v>
      </c>
      <c r="E17" s="2">
        <v>7.33</v>
      </c>
      <c r="F17" s="2">
        <v>337</v>
      </c>
      <c r="G17" s="2">
        <v>3.24</v>
      </c>
      <c r="H17" s="2"/>
      <c r="I17" s="2">
        <v>170</v>
      </c>
      <c r="J17" s="2"/>
      <c r="K17" s="2"/>
      <c r="L17" s="2">
        <v>4.15</v>
      </c>
      <c r="M17" s="2">
        <v>0.08</v>
      </c>
      <c r="N17" s="2"/>
      <c r="O17" s="2"/>
      <c r="P17" s="2">
        <v>0.791</v>
      </c>
      <c r="Q17" s="2"/>
      <c r="R17" s="2"/>
      <c r="S17" s="2"/>
      <c r="T17" s="2"/>
      <c r="U17" s="2"/>
      <c r="V17" s="2">
        <v>0.85</v>
      </c>
      <c r="W17" s="2"/>
      <c r="X17" s="2">
        <v>59.2</v>
      </c>
      <c r="Y17" s="2"/>
      <c r="Z17" s="2"/>
      <c r="AA17" s="2">
        <v>6.18</v>
      </c>
      <c r="AB17" s="2"/>
      <c r="AC17" s="2">
        <v>0.2</v>
      </c>
      <c r="AD17" s="2"/>
      <c r="AE17" s="2">
        <v>2.59</v>
      </c>
      <c r="AF17" s="2"/>
      <c r="AG17" s="2">
        <v>0.05</v>
      </c>
      <c r="AH17" s="2">
        <v>0.11</v>
      </c>
      <c r="AI17" s="2"/>
      <c r="AJ17" s="2">
        <v>184</v>
      </c>
      <c r="AK17" s="2"/>
      <c r="AL17" s="2">
        <v>0.0035</v>
      </c>
      <c r="AM17" s="2"/>
      <c r="AN17" s="2"/>
      <c r="AO17" s="2"/>
      <c r="AP17" s="2"/>
    </row>
    <row r="18" spans="1:42" ht="12.75">
      <c r="A18" s="2" t="s">
        <v>53</v>
      </c>
      <c r="B18" s="2">
        <v>38323</v>
      </c>
      <c r="C18" s="2">
        <v>1300</v>
      </c>
      <c r="D18" s="2">
        <v>21.8</v>
      </c>
      <c r="E18" s="2">
        <v>7.33</v>
      </c>
      <c r="F18" s="2">
        <v>321</v>
      </c>
      <c r="G18" s="2">
        <v>3.86</v>
      </c>
      <c r="H18" s="2">
        <v>2.6</v>
      </c>
      <c r="I18" s="2">
        <v>160</v>
      </c>
      <c r="J18" s="2"/>
      <c r="K18" s="2">
        <v>0.04</v>
      </c>
      <c r="L18" s="2">
        <v>5.53</v>
      </c>
      <c r="M18" s="2">
        <v>0.19</v>
      </c>
      <c r="N18" s="2"/>
      <c r="O18" s="2"/>
      <c r="P18" s="2">
        <v>0.849</v>
      </c>
      <c r="Q18" s="2"/>
      <c r="R18" s="2"/>
      <c r="S18" s="2"/>
      <c r="T18" s="2"/>
      <c r="U18" s="2"/>
      <c r="V18" s="2">
        <v>0.85</v>
      </c>
      <c r="W18" s="2"/>
      <c r="X18" s="2">
        <v>57.8</v>
      </c>
      <c r="Y18" s="2"/>
      <c r="Z18" s="2"/>
      <c r="AA18" s="2">
        <v>5.39</v>
      </c>
      <c r="AB18" s="2"/>
      <c r="AC18" s="2">
        <v>0.099</v>
      </c>
      <c r="AD18" s="2"/>
      <c r="AE18" s="2">
        <v>2.64</v>
      </c>
      <c r="AF18" s="2"/>
      <c r="AG18" s="2">
        <v>0.326</v>
      </c>
      <c r="AH18" s="2">
        <v>0.24</v>
      </c>
      <c r="AI18" s="2"/>
      <c r="AJ18" s="2">
        <v>187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53</v>
      </c>
      <c r="B19" s="2">
        <v>38870</v>
      </c>
      <c r="C19" s="2">
        <v>1210</v>
      </c>
      <c r="D19" s="2">
        <v>21.7</v>
      </c>
      <c r="E19" s="2">
        <v>7.38</v>
      </c>
      <c r="F19" s="2">
        <v>336</v>
      </c>
      <c r="G19" s="2">
        <v>3.4</v>
      </c>
      <c r="H19" s="2"/>
      <c r="I19" s="2">
        <v>170</v>
      </c>
      <c r="J19" s="2"/>
      <c r="K19" s="2"/>
      <c r="L19" s="2">
        <v>4.54</v>
      </c>
      <c r="M19" s="2">
        <v>0.12</v>
      </c>
      <c r="N19" s="2"/>
      <c r="O19" s="2"/>
      <c r="P19" s="2">
        <v>0.857</v>
      </c>
      <c r="Q19" s="2"/>
      <c r="R19" s="2"/>
      <c r="S19" s="2"/>
      <c r="T19" s="2"/>
      <c r="U19" s="2"/>
      <c r="V19" s="2">
        <v>0.85</v>
      </c>
      <c r="W19" s="2"/>
      <c r="X19" s="2">
        <v>6.34</v>
      </c>
      <c r="Y19" s="2"/>
      <c r="Z19" s="2"/>
      <c r="AA19" s="2">
        <v>6.11</v>
      </c>
      <c r="AB19" s="2"/>
      <c r="AC19" s="2">
        <v>0.21</v>
      </c>
      <c r="AD19" s="2"/>
      <c r="AE19" s="2">
        <v>2.7</v>
      </c>
      <c r="AF19" s="2"/>
      <c r="AG19" s="2"/>
      <c r="AH19" s="2">
        <v>0.42</v>
      </c>
      <c r="AI19" s="2"/>
      <c r="AJ19" s="2">
        <v>182</v>
      </c>
      <c r="AK19" s="2"/>
      <c r="AL19" s="2">
        <v>0.0022</v>
      </c>
      <c r="AM19" s="2"/>
      <c r="AN19" s="2"/>
      <c r="AO19" s="2"/>
      <c r="AP19" s="2"/>
    </row>
    <row r="20" spans="1:42" ht="12.75">
      <c r="A20" s="2" t="s">
        <v>53</v>
      </c>
      <c r="B20" s="2">
        <v>38140</v>
      </c>
      <c r="C20" s="2">
        <v>1150</v>
      </c>
      <c r="D20" s="2">
        <v>22</v>
      </c>
      <c r="E20" s="2">
        <v>7.43</v>
      </c>
      <c r="F20" s="2">
        <v>317</v>
      </c>
      <c r="G20" s="2">
        <v>3.7</v>
      </c>
      <c r="H20" s="2"/>
      <c r="I20" s="2">
        <v>156</v>
      </c>
      <c r="J20" s="2"/>
      <c r="K20" s="2">
        <v>0.04</v>
      </c>
      <c r="L20" s="2">
        <v>3.81</v>
      </c>
      <c r="M20" s="2">
        <v>0.09</v>
      </c>
      <c r="N20" s="2"/>
      <c r="O20" s="2"/>
      <c r="P20" s="2">
        <v>0.846</v>
      </c>
      <c r="Q20" s="2"/>
      <c r="R20" s="2"/>
      <c r="S20" s="2"/>
      <c r="T20" s="2"/>
      <c r="U20" s="2"/>
      <c r="V20" s="2">
        <v>1.14</v>
      </c>
      <c r="W20" s="2"/>
      <c r="X20" s="2">
        <v>57.8</v>
      </c>
      <c r="Y20" s="2"/>
      <c r="Z20" s="2"/>
      <c r="AA20" s="2">
        <v>6.15</v>
      </c>
      <c r="AB20" s="2"/>
      <c r="AC20" s="2">
        <v>0.21</v>
      </c>
      <c r="AD20" s="2"/>
      <c r="AE20" s="2">
        <v>2.46</v>
      </c>
      <c r="AF20" s="2"/>
      <c r="AG20" s="2"/>
      <c r="AH20" s="2">
        <v>0.41</v>
      </c>
      <c r="AI20" s="2"/>
      <c r="AJ20" s="2">
        <v>186</v>
      </c>
      <c r="AK20" s="2"/>
      <c r="AL20" s="2">
        <v>0.0003</v>
      </c>
      <c r="AM20" s="2"/>
      <c r="AN20" s="2"/>
      <c r="AO20" s="2"/>
      <c r="AP20" s="2"/>
    </row>
    <row r="21" spans="1:42" ht="12.75">
      <c r="A21" s="2" t="s">
        <v>53</v>
      </c>
      <c r="B21" s="2">
        <v>38048</v>
      </c>
      <c r="C21" s="2">
        <v>1135</v>
      </c>
      <c r="D21" s="2">
        <v>21.9</v>
      </c>
      <c r="E21" s="2">
        <v>7.36</v>
      </c>
      <c r="F21" s="2">
        <v>320</v>
      </c>
      <c r="G21" s="2">
        <v>3.19</v>
      </c>
      <c r="H21" s="2">
        <v>0.2</v>
      </c>
      <c r="I21" s="2">
        <v>158</v>
      </c>
      <c r="J21" s="2"/>
      <c r="K21" s="2">
        <v>0.04</v>
      </c>
      <c r="L21" s="2">
        <v>4.46</v>
      </c>
      <c r="M21" s="2">
        <v>0.11</v>
      </c>
      <c r="N21" s="2"/>
      <c r="O21" s="2"/>
      <c r="P21" s="2">
        <v>0.823</v>
      </c>
      <c r="Q21" s="2"/>
      <c r="R21" s="2"/>
      <c r="S21" s="2"/>
      <c r="T21" s="2"/>
      <c r="U21" s="2"/>
      <c r="V21" s="2">
        <v>2.52</v>
      </c>
      <c r="W21" s="2"/>
      <c r="X21" s="2">
        <v>65.8</v>
      </c>
      <c r="Y21" s="2"/>
      <c r="Z21" s="2"/>
      <c r="AA21" s="2">
        <v>6.96</v>
      </c>
      <c r="AB21" s="2"/>
      <c r="AC21" s="2">
        <v>0.091</v>
      </c>
      <c r="AD21" s="2"/>
      <c r="AE21" s="2">
        <v>2.97</v>
      </c>
      <c r="AF21" s="2"/>
      <c r="AG21" s="2"/>
      <c r="AH21" s="2">
        <v>0.12</v>
      </c>
      <c r="AI21" s="2"/>
      <c r="AJ21" s="2">
        <v>193</v>
      </c>
      <c r="AK21" s="2"/>
      <c r="AL21" s="2">
        <v>0.0003</v>
      </c>
      <c r="AM21" s="2"/>
      <c r="AN21" s="2"/>
      <c r="AO21" s="2"/>
      <c r="AP21" s="2"/>
    </row>
    <row r="22" spans="1:42" ht="12.75">
      <c r="A22" s="2" t="s">
        <v>53</v>
      </c>
      <c r="B22" s="2">
        <v>38047</v>
      </c>
      <c r="C22" s="2">
        <v>910</v>
      </c>
      <c r="D22" s="2">
        <v>21.9</v>
      </c>
      <c r="E22" s="2">
        <v>7.36</v>
      </c>
      <c r="F22" s="2">
        <v>320</v>
      </c>
      <c r="G22" s="2">
        <v>3.19</v>
      </c>
      <c r="H22" s="2"/>
      <c r="I22" s="2">
        <v>156</v>
      </c>
      <c r="J22" s="2"/>
      <c r="K22" s="2">
        <v>0.04</v>
      </c>
      <c r="L22" s="2">
        <v>4.39</v>
      </c>
      <c r="M22" s="2">
        <v>0.11</v>
      </c>
      <c r="N22" s="2"/>
      <c r="O22" s="2"/>
      <c r="P22" s="2">
        <v>0.809</v>
      </c>
      <c r="Q22" s="2"/>
      <c r="R22" s="2"/>
      <c r="S22" s="2"/>
      <c r="T22" s="2"/>
      <c r="U22" s="2"/>
      <c r="V22" s="2">
        <v>0.85</v>
      </c>
      <c r="W22" s="2"/>
      <c r="X22" s="2">
        <v>64.3</v>
      </c>
      <c r="Y22" s="2"/>
      <c r="Z22" s="2"/>
      <c r="AA22" s="2">
        <v>6.86</v>
      </c>
      <c r="AB22" s="2"/>
      <c r="AC22" s="2">
        <v>0.089</v>
      </c>
      <c r="AD22" s="2"/>
      <c r="AE22" s="2">
        <v>2.89</v>
      </c>
      <c r="AF22" s="2"/>
      <c r="AG22" s="2"/>
      <c r="AH22" s="2">
        <v>0.11</v>
      </c>
      <c r="AI22" s="2"/>
      <c r="AJ22" s="2">
        <v>187</v>
      </c>
      <c r="AK22" s="2"/>
      <c r="AL22" s="2">
        <v>0.0003</v>
      </c>
      <c r="AM22" s="2"/>
      <c r="AN22" s="2"/>
      <c r="AO22" s="2"/>
      <c r="AP22" s="2"/>
    </row>
    <row r="23" spans="1:42" ht="12.75">
      <c r="A23" s="2" t="s">
        <v>53</v>
      </c>
      <c r="B23" s="2">
        <v>37043</v>
      </c>
      <c r="C23" s="2"/>
      <c r="D23" s="2"/>
      <c r="E23" s="2"/>
      <c r="F23" s="2"/>
      <c r="G23" s="2"/>
      <c r="H23" s="2">
        <v>0.5</v>
      </c>
      <c r="I23" s="2">
        <v>153</v>
      </c>
      <c r="J23" s="2"/>
      <c r="K23" s="2">
        <v>0.02</v>
      </c>
      <c r="L23" s="2">
        <v>5.4</v>
      </c>
      <c r="M23" s="2">
        <v>0.126</v>
      </c>
      <c r="N23" s="2"/>
      <c r="O23" s="2"/>
      <c r="P23" s="2">
        <v>0.92</v>
      </c>
      <c r="Q23" s="2"/>
      <c r="R23" s="2"/>
      <c r="S23" s="2"/>
      <c r="T23" s="2">
        <v>7.5</v>
      </c>
      <c r="U23" s="2"/>
      <c r="V23" s="2">
        <v>1.49</v>
      </c>
      <c r="W23" s="2"/>
      <c r="X23" s="2">
        <v>57.9</v>
      </c>
      <c r="Y23" s="2">
        <v>0.003</v>
      </c>
      <c r="Z23" s="2"/>
      <c r="AA23" s="2">
        <v>5.84</v>
      </c>
      <c r="AB23" s="2"/>
      <c r="AC23" s="2">
        <v>0.181</v>
      </c>
      <c r="AD23" s="2"/>
      <c r="AE23" s="2">
        <v>2.53</v>
      </c>
      <c r="AF23" s="2"/>
      <c r="AG23" s="2">
        <v>0.031</v>
      </c>
      <c r="AH23" s="2">
        <v>0.04</v>
      </c>
      <c r="AI23" s="2">
        <v>0.7</v>
      </c>
      <c r="AJ23" s="2">
        <v>180</v>
      </c>
      <c r="AK23" s="2">
        <v>0.7</v>
      </c>
      <c r="AL23" s="2"/>
      <c r="AM23" s="2"/>
      <c r="AN23" s="2"/>
      <c r="AO23" s="2"/>
      <c r="AP23" s="2"/>
    </row>
    <row r="24" spans="1:42" ht="12.75">
      <c r="A24" s="2" t="s">
        <v>53</v>
      </c>
      <c r="B24" s="2">
        <v>38778</v>
      </c>
      <c r="C24" s="2">
        <v>1300</v>
      </c>
      <c r="D24" s="2">
        <v>21.8</v>
      </c>
      <c r="E24" s="2">
        <v>7.49</v>
      </c>
      <c r="F24" s="2">
        <v>338</v>
      </c>
      <c r="G24" s="2">
        <v>3.38</v>
      </c>
      <c r="H24" s="2"/>
      <c r="I24" s="2">
        <v>168</v>
      </c>
      <c r="J24" s="2"/>
      <c r="K24" s="2"/>
      <c r="L24" s="2">
        <v>4.72</v>
      </c>
      <c r="M24" s="2">
        <v>0.18</v>
      </c>
      <c r="N24" s="2"/>
      <c r="O24" s="2"/>
      <c r="P24" s="2">
        <v>0.828</v>
      </c>
      <c r="Q24" s="2"/>
      <c r="R24" s="2"/>
      <c r="S24" s="2"/>
      <c r="T24" s="2"/>
      <c r="U24" s="2"/>
      <c r="V24" s="2">
        <v>0.85</v>
      </c>
      <c r="W24" s="2"/>
      <c r="X24" s="2">
        <v>57.4</v>
      </c>
      <c r="Y24" s="2"/>
      <c r="Z24" s="2"/>
      <c r="AA24" s="2">
        <v>5.87</v>
      </c>
      <c r="AB24" s="2"/>
      <c r="AC24" s="2">
        <v>0.19</v>
      </c>
      <c r="AD24" s="2"/>
      <c r="AE24" s="2">
        <v>2.48</v>
      </c>
      <c r="AF24" s="2"/>
      <c r="AG24" s="2">
        <v>0.049</v>
      </c>
      <c r="AH24" s="2">
        <v>0.14</v>
      </c>
      <c r="AI24" s="2"/>
      <c r="AJ24" s="2">
        <v>168</v>
      </c>
      <c r="AK24" s="2"/>
      <c r="AL24" s="2">
        <v>0.0035</v>
      </c>
      <c r="AM24" s="2"/>
      <c r="AN24" s="2"/>
      <c r="AO24" s="2"/>
      <c r="AP24" s="2"/>
    </row>
    <row r="25" spans="1:42" ht="12.75">
      <c r="A25" s="2" t="s">
        <v>53</v>
      </c>
      <c r="B25" s="2">
        <v>37408</v>
      </c>
      <c r="C25" s="2"/>
      <c r="D25" s="2"/>
      <c r="E25" s="2"/>
      <c r="F25" s="2"/>
      <c r="G25" s="2"/>
      <c r="H25" s="2"/>
      <c r="I25" s="2">
        <v>147</v>
      </c>
      <c r="J25" s="2"/>
      <c r="K25" s="2">
        <v>0.02</v>
      </c>
      <c r="L25" s="2">
        <v>4.6</v>
      </c>
      <c r="M25" s="2">
        <v>0.131</v>
      </c>
      <c r="N25" s="2"/>
      <c r="O25" s="2"/>
      <c r="P25" s="2">
        <v>0.888</v>
      </c>
      <c r="Q25" s="2"/>
      <c r="R25" s="2"/>
      <c r="S25" s="2"/>
      <c r="T25" s="2"/>
      <c r="U25" s="2"/>
      <c r="V25" s="2">
        <v>0.38</v>
      </c>
      <c r="W25" s="2"/>
      <c r="X25" s="2">
        <v>58.8</v>
      </c>
      <c r="Y25" s="2">
        <v>0.001</v>
      </c>
      <c r="Z25" s="2"/>
      <c r="AA25" s="2">
        <v>6.52</v>
      </c>
      <c r="AB25" s="2"/>
      <c r="AC25" s="2">
        <v>0.181</v>
      </c>
      <c r="AD25" s="2"/>
      <c r="AE25" s="2">
        <v>2.62</v>
      </c>
      <c r="AF25" s="2"/>
      <c r="AG25" s="2">
        <v>0.025</v>
      </c>
      <c r="AH25" s="2">
        <v>0.073</v>
      </c>
      <c r="AI25" s="2"/>
      <c r="AJ25" s="2">
        <v>196</v>
      </c>
      <c r="AK25" s="2"/>
      <c r="AL25" s="2">
        <v>0.0001</v>
      </c>
      <c r="AM25" s="2">
        <v>0.023</v>
      </c>
      <c r="AN25" s="2">
        <v>0.005</v>
      </c>
      <c r="AO25" s="2">
        <v>0.005</v>
      </c>
      <c r="AP25" s="2"/>
    </row>
    <row r="26" spans="1:42" ht="12.75">
      <c r="A26" s="2" t="s">
        <v>53</v>
      </c>
      <c r="B26" s="2">
        <v>37869</v>
      </c>
      <c r="C26" s="2">
        <v>1130</v>
      </c>
      <c r="D26" s="2">
        <v>22</v>
      </c>
      <c r="E26" s="2">
        <v>7.23</v>
      </c>
      <c r="F26" s="2">
        <v>323</v>
      </c>
      <c r="G26" s="2">
        <v>3.85</v>
      </c>
      <c r="H26" s="2"/>
      <c r="I26" s="2">
        <v>160</v>
      </c>
      <c r="J26" s="2"/>
      <c r="K26" s="2">
        <v>0.067</v>
      </c>
      <c r="L26" s="2">
        <v>4.3</v>
      </c>
      <c r="M26" s="2">
        <v>0.11</v>
      </c>
      <c r="N26" s="2"/>
      <c r="O26" s="2"/>
      <c r="P26" s="2">
        <v>0.859</v>
      </c>
      <c r="Q26" s="2"/>
      <c r="R26" s="2"/>
      <c r="S26" s="2"/>
      <c r="T26" s="2"/>
      <c r="U26" s="2"/>
      <c r="V26" s="2">
        <v>2.31</v>
      </c>
      <c r="W26" s="2"/>
      <c r="X26" s="2">
        <v>56.4</v>
      </c>
      <c r="Y26" s="2"/>
      <c r="Z26" s="2"/>
      <c r="AA26" s="2">
        <v>5.78</v>
      </c>
      <c r="AB26" s="2"/>
      <c r="AC26" s="2">
        <v>0.11</v>
      </c>
      <c r="AD26" s="2"/>
      <c r="AE26" s="2">
        <v>2.25</v>
      </c>
      <c r="AF26" s="2"/>
      <c r="AG26" s="2">
        <v>0.055</v>
      </c>
      <c r="AH26" s="2">
        <v>0.26</v>
      </c>
      <c r="AI26" s="2"/>
      <c r="AJ26" s="2">
        <v>164</v>
      </c>
      <c r="AK26" s="2"/>
      <c r="AL26" s="2">
        <v>0.003</v>
      </c>
      <c r="AM26" s="2"/>
      <c r="AN26" s="2"/>
      <c r="AO26" s="2"/>
      <c r="AP26" s="2"/>
    </row>
    <row r="27" spans="1:42" ht="12.75">
      <c r="A27" s="2" t="s">
        <v>53</v>
      </c>
      <c r="B27" s="2">
        <v>38415</v>
      </c>
      <c r="C27" s="2">
        <v>1320</v>
      </c>
      <c r="D27" s="2">
        <v>21.8</v>
      </c>
      <c r="E27" s="2">
        <v>7.32</v>
      </c>
      <c r="F27" s="2">
        <v>319</v>
      </c>
      <c r="G27" s="2">
        <v>3.81</v>
      </c>
      <c r="H27" s="2">
        <v>0.8</v>
      </c>
      <c r="I27" s="2">
        <v>164</v>
      </c>
      <c r="J27" s="2"/>
      <c r="K27" s="2">
        <v>0.04</v>
      </c>
      <c r="L27" s="2">
        <v>4.81</v>
      </c>
      <c r="M27" s="2">
        <v>0.11</v>
      </c>
      <c r="N27" s="2"/>
      <c r="O27" s="2"/>
      <c r="P27" s="2">
        <v>0.776</v>
      </c>
      <c r="Q27" s="2"/>
      <c r="R27" s="2"/>
      <c r="S27" s="2"/>
      <c r="T27" s="2"/>
      <c r="U27" s="2"/>
      <c r="V27" s="2">
        <v>0.85</v>
      </c>
      <c r="W27" s="2"/>
      <c r="X27" s="2">
        <v>56.9</v>
      </c>
      <c r="Y27" s="2"/>
      <c r="Z27" s="2"/>
      <c r="AA27" s="2">
        <v>5.48</v>
      </c>
      <c r="AB27" s="2"/>
      <c r="AC27" s="2">
        <v>0.19</v>
      </c>
      <c r="AD27" s="2"/>
      <c r="AE27" s="2">
        <v>2.51</v>
      </c>
      <c r="AF27" s="2"/>
      <c r="AG27" s="2"/>
      <c r="AH27" s="2">
        <v>0.14</v>
      </c>
      <c r="AI27" s="2"/>
      <c r="AJ27" s="2">
        <v>174</v>
      </c>
      <c r="AK27" s="2"/>
      <c r="AL27" s="2">
        <v>0.0003</v>
      </c>
      <c r="AM27" s="2"/>
      <c r="AN27" s="2"/>
      <c r="AO27" s="2"/>
      <c r="AP27" s="2"/>
    </row>
    <row r="37" ht="12.75">
      <c r="A37" t="s">
        <v>115</v>
      </c>
    </row>
    <row r="38" ht="12.75">
      <c r="A38" s="5">
        <v>61607001</v>
      </c>
    </row>
    <row r="39" ht="12.75">
      <c r="A39" t="s">
        <v>118</v>
      </c>
    </row>
    <row r="40" ht="12.75">
      <c r="A40" s="9">
        <v>-2</v>
      </c>
    </row>
    <row r="41" spans="1:41" ht="12.75">
      <c r="A41" t="s">
        <v>106</v>
      </c>
      <c r="D41">
        <f>AVERAGE(D$2:D$40)</f>
        <v>21.870833333333334</v>
      </c>
      <c r="E41">
        <f aca="true" t="shared" si="0" ref="E41:AO41">AVERAGE(E$2:E$40)</f>
        <v>7.334166666666667</v>
      </c>
      <c r="F41">
        <f t="shared" si="0"/>
        <v>324.4166666666667</v>
      </c>
      <c r="G41">
        <f t="shared" si="0"/>
        <v>3.6925000000000003</v>
      </c>
      <c r="H41">
        <f t="shared" si="0"/>
        <v>0.7058823529411765</v>
      </c>
      <c r="I41">
        <f t="shared" si="0"/>
        <v>157.80769230769232</v>
      </c>
      <c r="J41" t="e">
        <f t="shared" si="0"/>
        <v>#DIV/0!</v>
      </c>
      <c r="K41">
        <f t="shared" si="0"/>
        <v>0.03185714285714286</v>
      </c>
      <c r="L41">
        <f t="shared" si="0"/>
        <v>4.605384615384616</v>
      </c>
      <c r="M41">
        <f t="shared" si="0"/>
        <v>0.12807692307692303</v>
      </c>
      <c r="N41" t="e">
        <f t="shared" si="0"/>
        <v>#DIV/0!</v>
      </c>
      <c r="O41" t="e">
        <f t="shared" si="0"/>
        <v>#DIV/0!</v>
      </c>
      <c r="P41">
        <f t="shared" si="0"/>
        <v>0.8466153846153848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6.7727272727272725</v>
      </c>
      <c r="U41">
        <f t="shared" si="0"/>
        <v>2.909090909090909</v>
      </c>
      <c r="V41">
        <f t="shared" si="0"/>
        <v>1.8723076923076933</v>
      </c>
      <c r="W41" t="e">
        <f t="shared" si="0"/>
        <v>#DIV/0!</v>
      </c>
      <c r="X41">
        <f t="shared" si="0"/>
        <v>56.24384615384616</v>
      </c>
      <c r="Y41">
        <f t="shared" si="0"/>
        <v>0.0025</v>
      </c>
      <c r="Z41" t="e">
        <f t="shared" si="0"/>
        <v>#DIV/0!</v>
      </c>
      <c r="AA41">
        <f t="shared" si="0"/>
        <v>6.518076923076925</v>
      </c>
      <c r="AB41" t="e">
        <f t="shared" si="0"/>
        <v>#DIV/0!</v>
      </c>
      <c r="AC41">
        <f t="shared" si="0"/>
        <v>0.17626923076923084</v>
      </c>
      <c r="AD41" t="e">
        <f t="shared" si="0"/>
        <v>#DIV/0!</v>
      </c>
      <c r="AE41">
        <f t="shared" si="0"/>
        <v>2.7761538461538464</v>
      </c>
      <c r="AF41" t="e">
        <f t="shared" si="0"/>
        <v>#DIV/0!</v>
      </c>
      <c r="AG41">
        <f t="shared" si="0"/>
        <v>0.054421052631578946</v>
      </c>
      <c r="AH41">
        <f t="shared" si="0"/>
        <v>0.1562307692307692</v>
      </c>
      <c r="AI41">
        <f t="shared" si="0"/>
        <v>0.7000000000000001</v>
      </c>
      <c r="AJ41">
        <f t="shared" si="0"/>
        <v>179.1153846153846</v>
      </c>
      <c r="AK41">
        <f t="shared" si="0"/>
        <v>0.7000000000000001</v>
      </c>
      <c r="AL41">
        <f t="shared" si="0"/>
        <v>0.0015952380952380957</v>
      </c>
      <c r="AM41">
        <f t="shared" si="0"/>
        <v>0.016714285714285713</v>
      </c>
      <c r="AN41">
        <f t="shared" si="0"/>
        <v>0.005</v>
      </c>
      <c r="AO41">
        <f t="shared" si="0"/>
        <v>0.005</v>
      </c>
    </row>
    <row r="42" spans="1:41" ht="12.75">
      <c r="A42" t="s">
        <v>107</v>
      </c>
      <c r="D42">
        <f>MEDIAN(D$2:D$40)</f>
        <v>21.9</v>
      </c>
      <c r="E42">
        <f aca="true" t="shared" si="1" ref="E42:AO42">MEDIAN(E$2:E$40)</f>
        <v>7.355</v>
      </c>
      <c r="F42">
        <f t="shared" si="1"/>
        <v>322.5</v>
      </c>
      <c r="G42">
        <f t="shared" si="1"/>
        <v>3.6900000000000004</v>
      </c>
      <c r="H42">
        <f t="shared" si="1"/>
        <v>0.4</v>
      </c>
      <c r="I42">
        <f t="shared" si="1"/>
        <v>157</v>
      </c>
      <c r="J42" t="e">
        <f t="shared" si="1"/>
        <v>#NUM!</v>
      </c>
      <c r="K42">
        <f t="shared" si="1"/>
        <v>0.037</v>
      </c>
      <c r="L42">
        <f t="shared" si="1"/>
        <v>4.5</v>
      </c>
      <c r="M42">
        <f t="shared" si="1"/>
        <v>0.1195</v>
      </c>
      <c r="N42" t="e">
        <f t="shared" si="1"/>
        <v>#NUM!</v>
      </c>
      <c r="O42" t="e">
        <f t="shared" si="1"/>
        <v>#NUM!</v>
      </c>
      <c r="P42">
        <f t="shared" si="1"/>
        <v>0.843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6.8</v>
      </c>
      <c r="U42">
        <f t="shared" si="1"/>
        <v>1.4</v>
      </c>
      <c r="V42">
        <f t="shared" si="1"/>
        <v>0.85</v>
      </c>
      <c r="W42" t="e">
        <f t="shared" si="1"/>
        <v>#NUM!</v>
      </c>
      <c r="X42">
        <f t="shared" si="1"/>
        <v>57.8</v>
      </c>
      <c r="Y42">
        <f t="shared" si="1"/>
        <v>0.003</v>
      </c>
      <c r="Z42" t="e">
        <f t="shared" si="1"/>
        <v>#NUM!</v>
      </c>
      <c r="AA42">
        <f t="shared" si="1"/>
        <v>5.9350000000000005</v>
      </c>
      <c r="AB42" t="e">
        <f t="shared" si="1"/>
        <v>#NUM!</v>
      </c>
      <c r="AC42">
        <f t="shared" si="1"/>
        <v>0.1755</v>
      </c>
      <c r="AD42" t="e">
        <f t="shared" si="1"/>
        <v>#NUM!</v>
      </c>
      <c r="AE42">
        <f t="shared" si="1"/>
        <v>2.535</v>
      </c>
      <c r="AF42" t="e">
        <f t="shared" si="1"/>
        <v>#NUM!</v>
      </c>
      <c r="AG42">
        <f t="shared" si="1"/>
        <v>0.041</v>
      </c>
      <c r="AH42">
        <f t="shared" si="1"/>
        <v>0.11</v>
      </c>
      <c r="AI42">
        <f t="shared" si="1"/>
        <v>0.7</v>
      </c>
      <c r="AJ42">
        <f t="shared" si="1"/>
        <v>185</v>
      </c>
      <c r="AK42">
        <f t="shared" si="1"/>
        <v>0.7</v>
      </c>
      <c r="AL42">
        <f t="shared" si="1"/>
        <v>0.0005</v>
      </c>
      <c r="AM42">
        <f t="shared" si="1"/>
        <v>0.023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22</v>
      </c>
      <c r="E43">
        <f aca="true" t="shared" si="2" ref="E43:AO43">MAX(E$2:E$40)</f>
        <v>7.49</v>
      </c>
      <c r="F43">
        <f t="shared" si="2"/>
        <v>338</v>
      </c>
      <c r="G43">
        <f t="shared" si="2"/>
        <v>4.37</v>
      </c>
      <c r="H43">
        <f t="shared" si="2"/>
        <v>2.6</v>
      </c>
      <c r="I43">
        <f t="shared" si="2"/>
        <v>174</v>
      </c>
      <c r="J43">
        <f t="shared" si="2"/>
        <v>0</v>
      </c>
      <c r="K43">
        <f t="shared" si="2"/>
        <v>0.067</v>
      </c>
      <c r="L43">
        <f t="shared" si="2"/>
        <v>5.6</v>
      </c>
      <c r="M43">
        <f t="shared" si="2"/>
        <v>0.229</v>
      </c>
      <c r="N43">
        <f t="shared" si="2"/>
        <v>0</v>
      </c>
      <c r="O43">
        <f t="shared" si="2"/>
        <v>0</v>
      </c>
      <c r="P43">
        <f t="shared" si="2"/>
        <v>0.92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7.8</v>
      </c>
      <c r="U43">
        <f t="shared" si="2"/>
        <v>12.1</v>
      </c>
      <c r="V43">
        <f t="shared" si="2"/>
        <v>8.9</v>
      </c>
      <c r="W43">
        <f t="shared" si="2"/>
        <v>0</v>
      </c>
      <c r="X43">
        <f t="shared" si="2"/>
        <v>65.8</v>
      </c>
      <c r="Y43">
        <f t="shared" si="2"/>
        <v>0.003</v>
      </c>
      <c r="Z43">
        <f t="shared" si="2"/>
        <v>0</v>
      </c>
      <c r="AA43">
        <f t="shared" si="2"/>
        <v>20</v>
      </c>
      <c r="AB43">
        <f t="shared" si="2"/>
        <v>0</v>
      </c>
      <c r="AC43">
        <f t="shared" si="2"/>
        <v>0.767</v>
      </c>
      <c r="AD43">
        <f t="shared" si="2"/>
        <v>0</v>
      </c>
      <c r="AE43">
        <f t="shared" si="2"/>
        <v>7.75</v>
      </c>
      <c r="AF43">
        <f t="shared" si="2"/>
        <v>0</v>
      </c>
      <c r="AG43">
        <f t="shared" si="2"/>
        <v>0.326</v>
      </c>
      <c r="AH43">
        <f t="shared" si="2"/>
        <v>0.518</v>
      </c>
      <c r="AI43">
        <f t="shared" si="2"/>
        <v>0.7</v>
      </c>
      <c r="AJ43">
        <f t="shared" si="2"/>
        <v>218</v>
      </c>
      <c r="AK43">
        <f t="shared" si="2"/>
        <v>0.7</v>
      </c>
      <c r="AL43">
        <f t="shared" si="2"/>
        <v>0.0035</v>
      </c>
      <c r="AM43">
        <f t="shared" si="2"/>
        <v>0.023</v>
      </c>
      <c r="AN43">
        <f t="shared" si="2"/>
        <v>0.005</v>
      </c>
      <c r="AO43">
        <f t="shared" si="2"/>
        <v>0.005</v>
      </c>
    </row>
    <row r="44" spans="1:41" ht="12.75">
      <c r="A44" t="s">
        <v>108</v>
      </c>
      <c r="D44">
        <f>MIN(D$2:D$40)</f>
        <v>21.7</v>
      </c>
      <c r="E44">
        <f aca="true" t="shared" si="3" ref="E44:AO44">MIN(E$2:E$40)</f>
        <v>7.07</v>
      </c>
      <c r="F44">
        <f t="shared" si="3"/>
        <v>314</v>
      </c>
      <c r="G44">
        <f t="shared" si="3"/>
        <v>3.09</v>
      </c>
      <c r="H44">
        <f t="shared" si="3"/>
        <v>0.2</v>
      </c>
      <c r="I44">
        <f t="shared" si="3"/>
        <v>142</v>
      </c>
      <c r="J44">
        <f t="shared" si="3"/>
        <v>0</v>
      </c>
      <c r="K44">
        <f t="shared" si="3"/>
        <v>0.02</v>
      </c>
      <c r="L44">
        <f t="shared" si="3"/>
        <v>3.81</v>
      </c>
      <c r="M44">
        <f t="shared" si="3"/>
        <v>0.031</v>
      </c>
      <c r="N44">
        <f t="shared" si="3"/>
        <v>0</v>
      </c>
      <c r="O44">
        <f t="shared" si="3"/>
        <v>0</v>
      </c>
      <c r="P44">
        <f t="shared" si="3"/>
        <v>0.776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5.7</v>
      </c>
      <c r="U44">
        <f t="shared" si="3"/>
        <v>0.3</v>
      </c>
      <c r="V44">
        <f t="shared" si="3"/>
        <v>0.38</v>
      </c>
      <c r="W44">
        <f t="shared" si="3"/>
        <v>0</v>
      </c>
      <c r="X44">
        <f t="shared" si="3"/>
        <v>6.34</v>
      </c>
      <c r="Y44">
        <f t="shared" si="3"/>
        <v>0.001</v>
      </c>
      <c r="Z44">
        <f t="shared" si="3"/>
        <v>0</v>
      </c>
      <c r="AA44">
        <f t="shared" si="3"/>
        <v>5.28</v>
      </c>
      <c r="AB44">
        <f t="shared" si="3"/>
        <v>0</v>
      </c>
      <c r="AC44">
        <f t="shared" si="3"/>
        <v>0.052</v>
      </c>
      <c r="AD44">
        <f t="shared" si="3"/>
        <v>0</v>
      </c>
      <c r="AE44">
        <f t="shared" si="3"/>
        <v>2.06</v>
      </c>
      <c r="AF44">
        <f t="shared" si="3"/>
        <v>0</v>
      </c>
      <c r="AG44">
        <f t="shared" si="3"/>
        <v>0.021</v>
      </c>
      <c r="AH44">
        <f t="shared" si="3"/>
        <v>0.04</v>
      </c>
      <c r="AI44">
        <f t="shared" si="3"/>
        <v>0.7</v>
      </c>
      <c r="AJ44">
        <f t="shared" si="3"/>
        <v>85</v>
      </c>
      <c r="AK44">
        <f t="shared" si="3"/>
        <v>0.7</v>
      </c>
      <c r="AL44">
        <f t="shared" si="3"/>
        <v>0.0001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0.12916666666666643</v>
      </c>
      <c r="E45">
        <f aca="true" t="shared" si="4" ref="E45:AO45">E43-E41</f>
        <v>0.15583333333333282</v>
      </c>
      <c r="F45">
        <f t="shared" si="4"/>
        <v>13.583333333333314</v>
      </c>
      <c r="G45">
        <f t="shared" si="4"/>
        <v>0.6774999999999998</v>
      </c>
      <c r="H45">
        <f t="shared" si="4"/>
        <v>1.8941176470588235</v>
      </c>
      <c r="I45">
        <f t="shared" si="4"/>
        <v>16.19230769230768</v>
      </c>
      <c r="J45" t="e">
        <f t="shared" si="4"/>
        <v>#DIV/0!</v>
      </c>
      <c r="K45">
        <f t="shared" si="4"/>
        <v>0.03514285714285714</v>
      </c>
      <c r="L45">
        <f t="shared" si="4"/>
        <v>0.9946153846153836</v>
      </c>
      <c r="M45">
        <f t="shared" si="4"/>
        <v>0.10092307692307698</v>
      </c>
      <c r="N45" t="e">
        <f t="shared" si="4"/>
        <v>#DIV/0!</v>
      </c>
      <c r="O45" t="e">
        <f t="shared" si="4"/>
        <v>#DIV/0!</v>
      </c>
      <c r="P45">
        <f t="shared" si="4"/>
        <v>0.07338461538461527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1.0272727272727273</v>
      </c>
      <c r="U45">
        <f t="shared" si="4"/>
        <v>9.190909090909091</v>
      </c>
      <c r="V45">
        <f t="shared" si="4"/>
        <v>7.027692307692307</v>
      </c>
      <c r="W45" t="e">
        <f t="shared" si="4"/>
        <v>#DIV/0!</v>
      </c>
      <c r="X45">
        <f t="shared" si="4"/>
        <v>9.55615384615384</v>
      </c>
      <c r="Y45">
        <f t="shared" si="4"/>
        <v>0.0005</v>
      </c>
      <c r="Z45" t="e">
        <f t="shared" si="4"/>
        <v>#DIV/0!</v>
      </c>
      <c r="AA45">
        <f t="shared" si="4"/>
        <v>13.481923076923074</v>
      </c>
      <c r="AB45" t="e">
        <f t="shared" si="4"/>
        <v>#DIV/0!</v>
      </c>
      <c r="AC45">
        <f t="shared" si="4"/>
        <v>0.5907307692307692</v>
      </c>
      <c r="AD45" t="e">
        <f t="shared" si="4"/>
        <v>#DIV/0!</v>
      </c>
      <c r="AE45">
        <f t="shared" si="4"/>
        <v>4.973846153846154</v>
      </c>
      <c r="AF45" t="e">
        <f t="shared" si="4"/>
        <v>#DIV/0!</v>
      </c>
      <c r="AG45">
        <f t="shared" si="4"/>
        <v>0.2715789473684211</v>
      </c>
      <c r="AH45">
        <f t="shared" si="4"/>
        <v>0.36176923076923084</v>
      </c>
      <c r="AI45">
        <f t="shared" si="4"/>
        <v>0</v>
      </c>
      <c r="AJ45">
        <f t="shared" si="4"/>
        <v>38.88461538461539</v>
      </c>
      <c r="AK45">
        <f t="shared" si="4"/>
        <v>0</v>
      </c>
      <c r="AL45">
        <f t="shared" si="4"/>
        <v>0.0019047619047619043</v>
      </c>
      <c r="AM45">
        <f t="shared" si="4"/>
        <v>0.006285714285714287</v>
      </c>
      <c r="AN45">
        <f t="shared" si="4"/>
        <v>0</v>
      </c>
      <c r="AO45">
        <f t="shared" si="4"/>
        <v>0</v>
      </c>
    </row>
    <row r="46" spans="1:41" ht="12.75">
      <c r="A46" t="s">
        <v>111</v>
      </c>
      <c r="D46">
        <f>D41-D44</f>
        <v>0.17083333333333428</v>
      </c>
      <c r="E46">
        <f aca="true" t="shared" si="5" ref="E46:AO46">E41-E44</f>
        <v>0.2641666666666671</v>
      </c>
      <c r="F46">
        <f t="shared" si="5"/>
        <v>10.416666666666686</v>
      </c>
      <c r="G46">
        <f t="shared" si="5"/>
        <v>0.6025000000000005</v>
      </c>
      <c r="H46">
        <f t="shared" si="5"/>
        <v>0.5058823529411764</v>
      </c>
      <c r="I46">
        <f t="shared" si="5"/>
        <v>15.80769230769232</v>
      </c>
      <c r="J46" t="e">
        <f t="shared" si="5"/>
        <v>#DIV/0!</v>
      </c>
      <c r="K46">
        <f t="shared" si="5"/>
        <v>0.011857142857142861</v>
      </c>
      <c r="L46">
        <f t="shared" si="5"/>
        <v>0.795384615384616</v>
      </c>
      <c r="M46">
        <f t="shared" si="5"/>
        <v>0.09707692307692303</v>
      </c>
      <c r="N46" t="e">
        <f t="shared" si="5"/>
        <v>#DIV/0!</v>
      </c>
      <c r="O46" t="e">
        <f t="shared" si="5"/>
        <v>#DIV/0!</v>
      </c>
      <c r="P46">
        <f t="shared" si="5"/>
        <v>0.07061538461538475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1.0727272727272723</v>
      </c>
      <c r="U46">
        <f t="shared" si="5"/>
        <v>2.6090909090909093</v>
      </c>
      <c r="V46">
        <f t="shared" si="5"/>
        <v>1.4923076923076932</v>
      </c>
      <c r="W46" t="e">
        <f t="shared" si="5"/>
        <v>#DIV/0!</v>
      </c>
      <c r="X46">
        <f t="shared" si="5"/>
        <v>49.90384615384616</v>
      </c>
      <c r="Y46">
        <f t="shared" si="5"/>
        <v>0.0015</v>
      </c>
      <c r="Z46" t="e">
        <f t="shared" si="5"/>
        <v>#DIV/0!</v>
      </c>
      <c r="AA46">
        <f t="shared" si="5"/>
        <v>1.2380769230769246</v>
      </c>
      <c r="AB46" t="e">
        <f t="shared" si="5"/>
        <v>#DIV/0!</v>
      </c>
      <c r="AC46">
        <f t="shared" si="5"/>
        <v>0.12426923076923085</v>
      </c>
      <c r="AD46" t="e">
        <f t="shared" si="5"/>
        <v>#DIV/0!</v>
      </c>
      <c r="AE46">
        <f t="shared" si="5"/>
        <v>0.7161538461538464</v>
      </c>
      <c r="AF46" t="e">
        <f t="shared" si="5"/>
        <v>#DIV/0!</v>
      </c>
      <c r="AG46">
        <f t="shared" si="5"/>
        <v>0.03342105263157895</v>
      </c>
      <c r="AH46">
        <f t="shared" si="5"/>
        <v>0.1162307692307692</v>
      </c>
      <c r="AI46">
        <f t="shared" si="5"/>
        <v>0</v>
      </c>
      <c r="AJ46">
        <f t="shared" si="5"/>
        <v>94.11538461538461</v>
      </c>
      <c r="AK46">
        <f t="shared" si="5"/>
        <v>0</v>
      </c>
      <c r="AL46">
        <f t="shared" si="5"/>
        <v>0.0014952380952380957</v>
      </c>
      <c r="AM46">
        <f t="shared" si="5"/>
        <v>0.011714285714285712</v>
      </c>
      <c r="AN46">
        <f t="shared" si="5"/>
        <v>0</v>
      </c>
      <c r="AO46">
        <f t="shared" si="5"/>
        <v>0</v>
      </c>
    </row>
    <row r="47" spans="1:41" ht="12.75">
      <c r="A47" t="s">
        <v>112</v>
      </c>
      <c r="D47">
        <f>STDEV(D2:D40)</f>
        <v>0.11220775245117835</v>
      </c>
      <c r="E47">
        <f aca="true" t="shared" si="6" ref="E47:AO47">STDEV(E2:E40)</f>
        <v>0.10303721010704252</v>
      </c>
      <c r="F47">
        <f t="shared" si="6"/>
        <v>6.593255227333489</v>
      </c>
      <c r="G47">
        <f t="shared" si="6"/>
        <v>0.3703729025678343</v>
      </c>
      <c r="H47">
        <f t="shared" si="6"/>
        <v>0.7215180076021095</v>
      </c>
      <c r="I47">
        <f t="shared" si="6"/>
        <v>8.000096153268403</v>
      </c>
      <c r="J47" t="e">
        <f t="shared" si="6"/>
        <v>#DIV/0!</v>
      </c>
      <c r="K47">
        <f t="shared" si="6"/>
        <v>0.01307396540566678</v>
      </c>
      <c r="L47">
        <f t="shared" si="6"/>
        <v>0.48185666556958473</v>
      </c>
      <c r="M47">
        <f t="shared" si="6"/>
        <v>0.04225723424638499</v>
      </c>
      <c r="N47" t="e">
        <f t="shared" si="6"/>
        <v>#DIV/0!</v>
      </c>
      <c r="O47" t="e">
        <f t="shared" si="6"/>
        <v>#DIV/0!</v>
      </c>
      <c r="P47">
        <f t="shared" si="6"/>
        <v>0.03873610917278676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0.6724446580811108</v>
      </c>
      <c r="U47">
        <f t="shared" si="6"/>
        <v>3.6034579352212632</v>
      </c>
      <c r="V47">
        <f t="shared" si="6"/>
        <v>2.126505692806501</v>
      </c>
      <c r="W47" t="e">
        <f t="shared" si="6"/>
        <v>#DIV/0!</v>
      </c>
      <c r="X47">
        <f t="shared" si="6"/>
        <v>10.681403681884882</v>
      </c>
      <c r="Y47">
        <f t="shared" si="6"/>
        <v>0.0007977240352174656</v>
      </c>
      <c r="Z47" t="e">
        <f t="shared" si="6"/>
        <v>#DIV/0!</v>
      </c>
      <c r="AA47">
        <f t="shared" si="6"/>
        <v>2.777359925153044</v>
      </c>
      <c r="AB47" t="e">
        <f t="shared" si="6"/>
        <v>#DIV/0!</v>
      </c>
      <c r="AC47">
        <f t="shared" si="6"/>
        <v>0.13250133816450532</v>
      </c>
      <c r="AD47" t="e">
        <f t="shared" si="6"/>
        <v>#DIV/0!</v>
      </c>
      <c r="AE47">
        <f t="shared" si="6"/>
        <v>1.0475803622560957</v>
      </c>
      <c r="AF47" t="e">
        <f t="shared" si="6"/>
        <v>#DIV/0!</v>
      </c>
      <c r="AG47">
        <f t="shared" si="6"/>
        <v>0.06680511938922186</v>
      </c>
      <c r="AH47">
        <f t="shared" si="6"/>
        <v>0.1363619617612794</v>
      </c>
      <c r="AI47">
        <f t="shared" si="6"/>
        <v>1.2161883888976234E-16</v>
      </c>
      <c r="AJ47">
        <f t="shared" si="6"/>
        <v>24.300332381392543</v>
      </c>
      <c r="AK47">
        <f t="shared" si="6"/>
        <v>1.2161883888976234E-16</v>
      </c>
      <c r="AL47">
        <f t="shared" si="6"/>
        <v>0.0014413452710839924</v>
      </c>
      <c r="AM47">
        <f t="shared" si="6"/>
        <v>0.008014867137894129</v>
      </c>
      <c r="AN47">
        <f t="shared" si="6"/>
        <v>0</v>
      </c>
      <c r="AO47">
        <f t="shared" si="6"/>
        <v>0</v>
      </c>
    </row>
    <row r="48" spans="1:41" ht="12.75">
      <c r="A48" t="s">
        <v>113</v>
      </c>
      <c r="D48">
        <f>VAR(D2:D11)</f>
        <v>0.015555555555555604</v>
      </c>
      <c r="E48">
        <f aca="true" t="shared" si="7" ref="E48:AO48">VAR(E2:E11)</f>
        <v>0.012605555555561901</v>
      </c>
      <c r="F48">
        <f t="shared" si="7"/>
        <v>5.833333333333333</v>
      </c>
      <c r="G48">
        <f t="shared" si="7"/>
        <v>0.08836555555555808</v>
      </c>
      <c r="H48">
        <f t="shared" si="7"/>
        <v>0.04011111111111113</v>
      </c>
      <c r="I48">
        <f t="shared" si="7"/>
        <v>43.388888888888886</v>
      </c>
      <c r="J48" t="e">
        <f t="shared" si="7"/>
        <v>#DIV/0!</v>
      </c>
      <c r="K48">
        <f t="shared" si="7"/>
        <v>5.1377777777777675E-05</v>
      </c>
      <c r="L48">
        <f t="shared" si="7"/>
        <v>0.2849999999999934</v>
      </c>
      <c r="M48">
        <f t="shared" si="7"/>
        <v>0.0017320444444444416</v>
      </c>
      <c r="N48" t="e">
        <f t="shared" si="7"/>
        <v>#DIV/0!</v>
      </c>
      <c r="O48" t="e">
        <f t="shared" si="7"/>
        <v>#DIV/0!</v>
      </c>
      <c r="P48">
        <f t="shared" si="7"/>
        <v>0.0013533888888886342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0.4377777777777838</v>
      </c>
      <c r="U48">
        <f t="shared" si="7"/>
        <v>14.149333333333331</v>
      </c>
      <c r="V48">
        <f t="shared" si="7"/>
        <v>9.48329333333333</v>
      </c>
      <c r="W48" t="e">
        <f t="shared" si="7"/>
        <v>#DIV/0!</v>
      </c>
      <c r="X48">
        <f t="shared" si="7"/>
        <v>10.320111111111247</v>
      </c>
      <c r="Y48">
        <f t="shared" si="7"/>
        <v>4.888888888888889E-07</v>
      </c>
      <c r="Z48" t="e">
        <f t="shared" si="7"/>
        <v>#DIV/0!</v>
      </c>
      <c r="AA48">
        <f t="shared" si="7"/>
        <v>19.961004444444434</v>
      </c>
      <c r="AB48" t="e">
        <f t="shared" si="7"/>
        <v>#DIV/0!</v>
      </c>
      <c r="AC48">
        <f t="shared" si="7"/>
        <v>0.039397600000000005</v>
      </c>
      <c r="AD48" t="e">
        <f t="shared" si="7"/>
        <v>#DIV/0!</v>
      </c>
      <c r="AE48">
        <f t="shared" si="7"/>
        <v>2.7854055555555592</v>
      </c>
      <c r="AF48" t="e">
        <f t="shared" si="7"/>
        <v>#DIV/0!</v>
      </c>
      <c r="AG48">
        <f t="shared" si="7"/>
        <v>0.00016521111111111162</v>
      </c>
      <c r="AH48">
        <f t="shared" si="7"/>
        <v>0.0006889888888888915</v>
      </c>
      <c r="AI48">
        <f t="shared" si="7"/>
        <v>0</v>
      </c>
      <c r="AJ48">
        <f t="shared" si="7"/>
        <v>1404.7111111111137</v>
      </c>
      <c r="AK48">
        <f t="shared" si="7"/>
        <v>0</v>
      </c>
      <c r="AL48">
        <f t="shared" si="7"/>
        <v>1.7416666666666666E-06</v>
      </c>
      <c r="AM48">
        <f t="shared" si="7"/>
        <v>6.786666666666664E-05</v>
      </c>
      <c r="AN48">
        <f t="shared" si="7"/>
        <v>0</v>
      </c>
      <c r="AO48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7" width="7.57421875" style="0" bestFit="1" customWidth="1"/>
    <col min="8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1" width="9.57421875" style="0" bestFit="1" customWidth="1"/>
    <col min="22" max="22" width="7.57421875" style="0" bestFit="1" customWidth="1"/>
    <col min="23" max="23" width="7.8515625" style="0" bestFit="1" customWidth="1"/>
    <col min="24" max="24" width="9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4" width="7.57421875" style="0" bestFit="1" customWidth="1"/>
    <col min="35" max="36" width="9.57421875" style="0" bestFit="1" customWidth="1"/>
    <col min="37" max="37" width="8.57421875" style="0" bestFit="1" customWidth="1"/>
    <col min="38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54</v>
      </c>
      <c r="B2" s="2">
        <v>36866</v>
      </c>
      <c r="C2" s="2">
        <v>1315</v>
      </c>
      <c r="D2" s="2">
        <v>22.1</v>
      </c>
      <c r="E2" s="2">
        <v>6.58</v>
      </c>
      <c r="F2" s="2">
        <v>488</v>
      </c>
      <c r="G2" s="2">
        <v>5.85</v>
      </c>
      <c r="H2" s="2">
        <v>500</v>
      </c>
      <c r="I2" s="2">
        <v>837</v>
      </c>
      <c r="J2" s="2"/>
      <c r="K2" s="2">
        <v>0.02</v>
      </c>
      <c r="L2" s="2">
        <v>7.1</v>
      </c>
      <c r="M2" s="2">
        <v>0.02</v>
      </c>
      <c r="N2" s="2"/>
      <c r="O2" s="2"/>
      <c r="P2" s="2">
        <v>0.07</v>
      </c>
      <c r="Q2" s="2"/>
      <c r="R2" s="2"/>
      <c r="S2" s="2"/>
      <c r="T2" s="2">
        <v>0.8</v>
      </c>
      <c r="U2" s="2">
        <v>24.1</v>
      </c>
      <c r="V2" s="2">
        <v>5.96</v>
      </c>
      <c r="W2" s="2"/>
      <c r="X2" s="2">
        <v>476</v>
      </c>
      <c r="Y2" s="2">
        <v>0.015</v>
      </c>
      <c r="Z2" s="2"/>
      <c r="AA2" s="2">
        <v>5.22</v>
      </c>
      <c r="AB2" s="2"/>
      <c r="AC2" s="2">
        <v>1.15</v>
      </c>
      <c r="AD2" s="2"/>
      <c r="AE2" s="2">
        <v>4.2</v>
      </c>
      <c r="AF2" s="2"/>
      <c r="AG2" s="2">
        <v>1.33</v>
      </c>
      <c r="AH2" s="2">
        <v>0.06</v>
      </c>
      <c r="AI2" s="2">
        <v>985</v>
      </c>
      <c r="AJ2" s="2">
        <v>264</v>
      </c>
      <c r="AK2" s="2">
        <v>64</v>
      </c>
      <c r="AL2" s="2"/>
      <c r="AM2" s="2"/>
      <c r="AN2" s="2"/>
      <c r="AO2" s="2"/>
      <c r="AP2" s="2"/>
    </row>
    <row r="3" spans="1:42" ht="12.75">
      <c r="A3" s="2" t="s">
        <v>54</v>
      </c>
      <c r="B3" s="2">
        <v>36956</v>
      </c>
      <c r="C3" s="2">
        <v>1205</v>
      </c>
      <c r="D3" s="2">
        <v>21.6</v>
      </c>
      <c r="E3" s="2">
        <v>6.82</v>
      </c>
      <c r="F3" s="2">
        <v>484</v>
      </c>
      <c r="G3" s="2">
        <v>6.03</v>
      </c>
      <c r="H3" s="2">
        <v>450</v>
      </c>
      <c r="I3" s="2">
        <v>760</v>
      </c>
      <c r="J3" s="2"/>
      <c r="K3" s="2">
        <v>0.02</v>
      </c>
      <c r="L3" s="2">
        <v>6.1</v>
      </c>
      <c r="M3" s="2">
        <v>0.15</v>
      </c>
      <c r="N3" s="2"/>
      <c r="O3" s="2"/>
      <c r="P3" s="2">
        <v>0.07</v>
      </c>
      <c r="Q3" s="2"/>
      <c r="R3" s="2"/>
      <c r="S3" s="2"/>
      <c r="T3" s="2">
        <v>1.5</v>
      </c>
      <c r="U3" s="2">
        <v>124</v>
      </c>
      <c r="V3" s="2">
        <v>4.02</v>
      </c>
      <c r="W3" s="2"/>
      <c r="X3" s="2">
        <v>362</v>
      </c>
      <c r="Y3" s="2">
        <v>0.009</v>
      </c>
      <c r="Z3" s="2"/>
      <c r="AA3" s="2">
        <v>3.52</v>
      </c>
      <c r="AB3" s="2"/>
      <c r="AC3" s="2">
        <v>0.45</v>
      </c>
      <c r="AD3" s="2"/>
      <c r="AE3" s="2">
        <v>4.41</v>
      </c>
      <c r="AF3" s="2"/>
      <c r="AG3" s="2">
        <v>1.4</v>
      </c>
      <c r="AH3" s="2">
        <v>0.1</v>
      </c>
      <c r="AI3" s="2">
        <v>700</v>
      </c>
      <c r="AJ3" s="2">
        <v>282</v>
      </c>
      <c r="AK3" s="2">
        <v>71</v>
      </c>
      <c r="AL3" s="2"/>
      <c r="AM3" s="2"/>
      <c r="AN3" s="2"/>
      <c r="AO3" s="2"/>
      <c r="AP3" s="2"/>
    </row>
    <row r="4" spans="1:42" ht="12.75">
      <c r="A4" s="2" t="s">
        <v>54</v>
      </c>
      <c r="B4" s="2">
        <v>37047</v>
      </c>
      <c r="C4" s="2">
        <v>1120</v>
      </c>
      <c r="D4" s="2">
        <v>21.9</v>
      </c>
      <c r="E4" s="2">
        <v>6.93</v>
      </c>
      <c r="F4" s="2">
        <v>486</v>
      </c>
      <c r="G4" s="2">
        <v>5.09</v>
      </c>
      <c r="H4" s="2">
        <v>310</v>
      </c>
      <c r="I4" s="2">
        <v>254</v>
      </c>
      <c r="J4" s="2"/>
      <c r="K4" s="2">
        <v>0.02</v>
      </c>
      <c r="L4" s="2">
        <v>7.7</v>
      </c>
      <c r="M4" s="2">
        <v>0.069</v>
      </c>
      <c r="N4" s="2"/>
      <c r="O4" s="2"/>
      <c r="P4" s="2">
        <v>0.07</v>
      </c>
      <c r="Q4" s="2"/>
      <c r="R4" s="2"/>
      <c r="S4" s="2"/>
      <c r="T4" s="2">
        <v>3</v>
      </c>
      <c r="U4" s="2">
        <v>5.2</v>
      </c>
      <c r="V4" s="2">
        <v>4.88</v>
      </c>
      <c r="W4" s="2"/>
      <c r="X4" s="2">
        <v>163</v>
      </c>
      <c r="Y4" s="2">
        <v>0.003</v>
      </c>
      <c r="Z4" s="2"/>
      <c r="AA4" s="2">
        <v>2.01</v>
      </c>
      <c r="AB4" s="2"/>
      <c r="AC4" s="2">
        <v>0.16</v>
      </c>
      <c r="AD4" s="2"/>
      <c r="AE4" s="2">
        <v>4.51</v>
      </c>
      <c r="AF4" s="2"/>
      <c r="AG4" s="2">
        <v>0.406</v>
      </c>
      <c r="AH4" s="2">
        <v>0.04</v>
      </c>
      <c r="AI4" s="2">
        <v>246</v>
      </c>
      <c r="AJ4" s="2">
        <v>274</v>
      </c>
      <c r="AK4" s="2">
        <v>17</v>
      </c>
      <c r="AL4" s="2"/>
      <c r="AM4" s="2"/>
      <c r="AN4" s="2"/>
      <c r="AO4" s="2"/>
      <c r="AP4" s="2"/>
    </row>
    <row r="5" spans="1:42" ht="12.75">
      <c r="A5" s="2" t="s">
        <v>54</v>
      </c>
      <c r="B5" s="2">
        <v>37139</v>
      </c>
      <c r="C5" s="2">
        <v>1040</v>
      </c>
      <c r="D5" s="2">
        <v>22.1</v>
      </c>
      <c r="E5" s="2">
        <v>6.9</v>
      </c>
      <c r="F5" s="2">
        <v>480</v>
      </c>
      <c r="G5" s="2">
        <v>6.5</v>
      </c>
      <c r="H5" s="2">
        <v>35</v>
      </c>
      <c r="I5" s="2">
        <v>249</v>
      </c>
      <c r="J5" s="2"/>
      <c r="K5" s="2">
        <v>0.02</v>
      </c>
      <c r="L5" s="2">
        <v>6.3</v>
      </c>
      <c r="M5" s="2">
        <v>0.062</v>
      </c>
      <c r="N5" s="2"/>
      <c r="O5" s="2"/>
      <c r="P5" s="2">
        <v>0.07</v>
      </c>
      <c r="Q5" s="2"/>
      <c r="R5" s="2"/>
      <c r="S5" s="2"/>
      <c r="T5" s="2">
        <v>0.8</v>
      </c>
      <c r="U5" s="2">
        <v>1</v>
      </c>
      <c r="V5" s="2">
        <v>1</v>
      </c>
      <c r="W5" s="2"/>
      <c r="X5" s="2">
        <v>123</v>
      </c>
      <c r="Y5" s="2">
        <v>0.002</v>
      </c>
      <c r="Z5" s="2"/>
      <c r="AA5" s="2">
        <v>1.66</v>
      </c>
      <c r="AB5" s="2"/>
      <c r="AC5" s="2">
        <v>0.092</v>
      </c>
      <c r="AD5" s="2"/>
      <c r="AE5" s="2">
        <v>5.69</v>
      </c>
      <c r="AF5" s="2"/>
      <c r="AG5" s="2">
        <v>0.193</v>
      </c>
      <c r="AH5" s="2">
        <v>0.09</v>
      </c>
      <c r="AI5" s="2">
        <v>65.5</v>
      </c>
      <c r="AJ5" s="2">
        <v>282</v>
      </c>
      <c r="AK5" s="2">
        <v>9.5</v>
      </c>
      <c r="AL5" s="2"/>
      <c r="AM5" s="2"/>
      <c r="AN5" s="2"/>
      <c r="AO5" s="2"/>
      <c r="AP5" s="2"/>
    </row>
    <row r="6" spans="1:42" ht="12.75">
      <c r="A6" s="2" t="s">
        <v>54</v>
      </c>
      <c r="B6" s="2">
        <v>37229</v>
      </c>
      <c r="C6" s="2">
        <v>910</v>
      </c>
      <c r="D6" s="2">
        <v>21.7</v>
      </c>
      <c r="E6" s="2">
        <v>7.04</v>
      </c>
      <c r="F6" s="2">
        <v>482</v>
      </c>
      <c r="G6" s="2">
        <v>5.47</v>
      </c>
      <c r="H6" s="2">
        <v>32</v>
      </c>
      <c r="I6" s="2">
        <v>271</v>
      </c>
      <c r="J6" s="2"/>
      <c r="K6" s="2">
        <v>0.02</v>
      </c>
      <c r="L6" s="2">
        <v>5.34</v>
      </c>
      <c r="M6" s="2">
        <v>0.047</v>
      </c>
      <c r="N6" s="2"/>
      <c r="O6" s="2"/>
      <c r="P6" s="2">
        <v>0.06</v>
      </c>
      <c r="Q6" s="2"/>
      <c r="R6" s="2"/>
      <c r="S6" s="2"/>
      <c r="T6" s="2">
        <v>1.4</v>
      </c>
      <c r="U6" s="2">
        <v>2.7</v>
      </c>
      <c r="V6" s="2">
        <v>7.01</v>
      </c>
      <c r="W6" s="2"/>
      <c r="X6" s="2">
        <v>122</v>
      </c>
      <c r="Y6" s="2">
        <v>0.004</v>
      </c>
      <c r="Z6" s="2"/>
      <c r="AA6" s="2">
        <v>1.53</v>
      </c>
      <c r="AB6" s="2"/>
      <c r="AC6" s="2">
        <v>0.16</v>
      </c>
      <c r="AD6" s="2"/>
      <c r="AE6" s="2">
        <v>4.1</v>
      </c>
      <c r="AF6" s="2"/>
      <c r="AG6" s="2">
        <v>0.21</v>
      </c>
      <c r="AH6" s="2">
        <v>0.07</v>
      </c>
      <c r="AI6" s="2">
        <v>39</v>
      </c>
      <c r="AJ6" s="2">
        <v>198</v>
      </c>
      <c r="AK6" s="2">
        <v>39</v>
      </c>
      <c r="AL6" s="2">
        <v>0.002</v>
      </c>
      <c r="AM6" s="2">
        <v>0.005</v>
      </c>
      <c r="AN6" s="2"/>
      <c r="AO6" s="2"/>
      <c r="AP6" s="2"/>
    </row>
    <row r="7" spans="1:42" ht="12.75">
      <c r="A7" s="2" t="s">
        <v>54</v>
      </c>
      <c r="B7" s="2">
        <v>37327</v>
      </c>
      <c r="C7" s="2">
        <v>1135</v>
      </c>
      <c r="D7" s="2">
        <v>21.8</v>
      </c>
      <c r="E7" s="2">
        <v>7.04</v>
      </c>
      <c r="F7" s="2">
        <v>481</v>
      </c>
      <c r="G7" s="2">
        <v>5.47</v>
      </c>
      <c r="H7" s="2">
        <v>15</v>
      </c>
      <c r="I7" s="2">
        <v>262</v>
      </c>
      <c r="J7" s="2"/>
      <c r="K7" s="2">
        <v>0.02</v>
      </c>
      <c r="L7" s="2">
        <v>5.22</v>
      </c>
      <c r="M7" s="2">
        <v>0.09</v>
      </c>
      <c r="N7" s="2"/>
      <c r="O7" s="2"/>
      <c r="P7" s="2">
        <v>0.069</v>
      </c>
      <c r="Q7" s="2"/>
      <c r="R7" s="2"/>
      <c r="S7" s="2"/>
      <c r="T7" s="2">
        <v>1.5</v>
      </c>
      <c r="U7" s="2">
        <v>0.3</v>
      </c>
      <c r="V7" s="2">
        <v>0.57</v>
      </c>
      <c r="W7" s="2"/>
      <c r="X7" s="2">
        <v>128</v>
      </c>
      <c r="Y7" s="2">
        <v>0.005</v>
      </c>
      <c r="Z7" s="2"/>
      <c r="AA7" s="2">
        <v>1.67</v>
      </c>
      <c r="AB7" s="2"/>
      <c r="AC7" s="2">
        <v>0.16</v>
      </c>
      <c r="AD7" s="2"/>
      <c r="AE7" s="2">
        <v>4.62</v>
      </c>
      <c r="AF7" s="2"/>
      <c r="AG7" s="2">
        <v>0.144</v>
      </c>
      <c r="AH7" s="2">
        <v>0.04</v>
      </c>
      <c r="AI7" s="2"/>
      <c r="AJ7" s="2">
        <v>282</v>
      </c>
      <c r="AK7" s="2"/>
      <c r="AL7" s="2">
        <v>0.0005</v>
      </c>
      <c r="AM7" s="2">
        <v>0.023</v>
      </c>
      <c r="AN7" s="2">
        <v>0.005</v>
      </c>
      <c r="AO7" s="2">
        <v>0.005</v>
      </c>
      <c r="AP7" s="2"/>
    </row>
    <row r="8" spans="1:42" ht="12.75">
      <c r="A8" s="2" t="s">
        <v>54</v>
      </c>
      <c r="B8" s="2">
        <v>37411</v>
      </c>
      <c r="C8" s="2">
        <v>1140</v>
      </c>
      <c r="D8" s="2">
        <v>21.9</v>
      </c>
      <c r="E8" s="2">
        <v>6.95</v>
      </c>
      <c r="F8" s="2">
        <v>484</v>
      </c>
      <c r="G8" s="2">
        <v>5.81</v>
      </c>
      <c r="H8" s="2">
        <v>13</v>
      </c>
      <c r="I8" s="2">
        <v>235</v>
      </c>
      <c r="J8" s="2"/>
      <c r="K8" s="2">
        <v>0.02</v>
      </c>
      <c r="L8" s="2">
        <v>5.99</v>
      </c>
      <c r="M8" s="2">
        <v>0.073</v>
      </c>
      <c r="N8" s="2"/>
      <c r="O8" s="2"/>
      <c r="P8" s="2">
        <v>0.065</v>
      </c>
      <c r="Q8" s="2"/>
      <c r="R8" s="2"/>
      <c r="S8" s="2"/>
      <c r="T8" s="2">
        <v>1.5</v>
      </c>
      <c r="U8" s="2">
        <v>0.4</v>
      </c>
      <c r="V8" s="2">
        <v>0.38</v>
      </c>
      <c r="W8" s="2"/>
      <c r="X8" s="2">
        <v>113</v>
      </c>
      <c r="Y8" s="2">
        <v>0.001</v>
      </c>
      <c r="Z8" s="2"/>
      <c r="AA8" s="2">
        <v>1.54</v>
      </c>
      <c r="AB8" s="2"/>
      <c r="AC8" s="2">
        <v>0.16</v>
      </c>
      <c r="AD8" s="2"/>
      <c r="AE8" s="2">
        <v>4.25</v>
      </c>
      <c r="AF8" s="2"/>
      <c r="AG8" s="2">
        <v>0.097</v>
      </c>
      <c r="AH8" s="2">
        <v>0.046</v>
      </c>
      <c r="AI8" s="2"/>
      <c r="AJ8" s="2">
        <v>280</v>
      </c>
      <c r="AK8" s="2"/>
      <c r="AL8" s="2">
        <v>0.0001</v>
      </c>
      <c r="AM8" s="2">
        <v>0.023</v>
      </c>
      <c r="AN8" s="2">
        <v>0.005</v>
      </c>
      <c r="AO8" s="2">
        <v>0.005</v>
      </c>
      <c r="AP8" s="2"/>
    </row>
    <row r="9" spans="1:42" ht="12.75">
      <c r="A9" s="2" t="s">
        <v>54</v>
      </c>
      <c r="B9" s="2">
        <v>37593</v>
      </c>
      <c r="C9" s="2">
        <v>1205</v>
      </c>
      <c r="D9" s="2">
        <v>21.7</v>
      </c>
      <c r="E9" s="2">
        <v>6.98</v>
      </c>
      <c r="F9" s="2">
        <v>478</v>
      </c>
      <c r="G9" s="2">
        <v>6.18</v>
      </c>
      <c r="H9" s="2">
        <v>18.1</v>
      </c>
      <c r="I9" s="2">
        <v>236</v>
      </c>
      <c r="J9" s="2"/>
      <c r="K9" s="2">
        <v>0.037</v>
      </c>
      <c r="L9" s="2">
        <v>6.14</v>
      </c>
      <c r="M9" s="2">
        <v>0.09</v>
      </c>
      <c r="N9" s="2"/>
      <c r="O9" s="2"/>
      <c r="P9" s="2">
        <v>0.07</v>
      </c>
      <c r="Q9" s="2"/>
      <c r="R9" s="2"/>
      <c r="S9" s="2"/>
      <c r="T9" s="2">
        <v>0.6</v>
      </c>
      <c r="U9" s="2">
        <v>1</v>
      </c>
      <c r="V9" s="2">
        <v>4.5</v>
      </c>
      <c r="W9" s="2"/>
      <c r="X9" s="2">
        <v>105</v>
      </c>
      <c r="Y9" s="2">
        <v>0.003</v>
      </c>
      <c r="Z9" s="2"/>
      <c r="AA9" s="2">
        <v>1.46</v>
      </c>
      <c r="AB9" s="2"/>
      <c r="AC9" s="2">
        <v>0.048</v>
      </c>
      <c r="AD9" s="2"/>
      <c r="AE9" s="2">
        <v>4.38</v>
      </c>
      <c r="AF9" s="2"/>
      <c r="AG9" s="2">
        <v>0.11</v>
      </c>
      <c r="AH9" s="2">
        <v>0.2</v>
      </c>
      <c r="AI9" s="2"/>
      <c r="AJ9" s="2">
        <v>279</v>
      </c>
      <c r="AK9" s="2"/>
      <c r="AL9" s="2">
        <v>0.003</v>
      </c>
      <c r="AM9" s="2">
        <v>0.01</v>
      </c>
      <c r="AN9" s="2"/>
      <c r="AO9" s="2"/>
      <c r="AP9" s="2"/>
    </row>
    <row r="10" spans="1:42" ht="12.75">
      <c r="A10" s="2" t="s">
        <v>54</v>
      </c>
      <c r="B10" s="2">
        <v>37503</v>
      </c>
      <c r="C10" s="2">
        <v>1030</v>
      </c>
      <c r="D10" s="2">
        <v>21.9</v>
      </c>
      <c r="E10" s="2">
        <v>7.1</v>
      </c>
      <c r="F10" s="2">
        <v>475</v>
      </c>
      <c r="G10" s="2">
        <v>5.98</v>
      </c>
      <c r="H10" s="2">
        <v>21</v>
      </c>
      <c r="I10" s="2">
        <v>248</v>
      </c>
      <c r="J10" s="2"/>
      <c r="K10" s="2">
        <v>0.02</v>
      </c>
      <c r="L10" s="2">
        <v>5.22</v>
      </c>
      <c r="M10" s="2">
        <v>0.046</v>
      </c>
      <c r="N10" s="2"/>
      <c r="O10" s="2"/>
      <c r="P10" s="2">
        <v>0.066</v>
      </c>
      <c r="Q10" s="2"/>
      <c r="R10" s="2"/>
      <c r="S10" s="2"/>
      <c r="T10" s="2">
        <v>1.1</v>
      </c>
      <c r="U10" s="2">
        <v>0.3</v>
      </c>
      <c r="V10" s="2">
        <v>0.53</v>
      </c>
      <c r="W10" s="2"/>
      <c r="X10" s="2">
        <v>121</v>
      </c>
      <c r="Y10" s="2">
        <v>0.006</v>
      </c>
      <c r="Z10" s="2"/>
      <c r="AA10" s="2">
        <v>1.65</v>
      </c>
      <c r="AB10" s="2"/>
      <c r="AC10" s="2">
        <v>0.16</v>
      </c>
      <c r="AD10" s="2"/>
      <c r="AE10" s="2">
        <v>4.48</v>
      </c>
      <c r="AF10" s="2"/>
      <c r="AG10" s="2">
        <v>0.114</v>
      </c>
      <c r="AH10" s="2">
        <v>0.16</v>
      </c>
      <c r="AI10" s="2"/>
      <c r="AJ10" s="2">
        <v>286</v>
      </c>
      <c r="AK10" s="2"/>
      <c r="AL10" s="2">
        <v>0.0005</v>
      </c>
      <c r="AM10" s="2">
        <v>0.023</v>
      </c>
      <c r="AN10" s="2">
        <v>0.005</v>
      </c>
      <c r="AO10" s="2">
        <v>0.005</v>
      </c>
      <c r="AP10" s="2"/>
    </row>
    <row r="11" spans="1:42" ht="12.75">
      <c r="A11" s="2" t="s">
        <v>54</v>
      </c>
      <c r="B11" s="2">
        <v>37685</v>
      </c>
      <c r="C11" s="2">
        <v>955</v>
      </c>
      <c r="D11" s="2">
        <v>21.8</v>
      </c>
      <c r="E11" s="2">
        <v>6.98</v>
      </c>
      <c r="F11" s="2">
        <v>471</v>
      </c>
      <c r="G11" s="2">
        <v>6.63</v>
      </c>
      <c r="H11" s="2">
        <v>13.3</v>
      </c>
      <c r="I11" s="2">
        <v>254</v>
      </c>
      <c r="J11" s="2"/>
      <c r="K11" s="2">
        <v>0.037</v>
      </c>
      <c r="L11" s="2">
        <v>6.96</v>
      </c>
      <c r="M11" s="2">
        <v>0.07</v>
      </c>
      <c r="N11" s="2"/>
      <c r="O11" s="2"/>
      <c r="P11" s="2">
        <v>0.069</v>
      </c>
      <c r="Q11" s="2"/>
      <c r="R11" s="2"/>
      <c r="S11" s="2"/>
      <c r="T11" s="2">
        <v>0.5</v>
      </c>
      <c r="U11" s="2">
        <v>3.6</v>
      </c>
      <c r="V11" s="2">
        <v>0.9</v>
      </c>
      <c r="W11" s="2"/>
      <c r="X11" s="2">
        <v>102</v>
      </c>
      <c r="Y11" s="2">
        <v>0.002</v>
      </c>
      <c r="Z11" s="2"/>
      <c r="AA11" s="2">
        <v>1.36</v>
      </c>
      <c r="AB11" s="2"/>
      <c r="AC11" s="2">
        <v>0.048</v>
      </c>
      <c r="AD11" s="2"/>
      <c r="AE11" s="2">
        <v>4.45</v>
      </c>
      <c r="AF11" s="2"/>
      <c r="AG11" s="2">
        <v>0.12</v>
      </c>
      <c r="AH11" s="2">
        <v>0.2</v>
      </c>
      <c r="AI11" s="2"/>
      <c r="AJ11" s="2">
        <v>67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54</v>
      </c>
      <c r="B12" s="2">
        <v>37775</v>
      </c>
      <c r="C12" s="2">
        <v>1155</v>
      </c>
      <c r="D12" s="2">
        <v>21.9</v>
      </c>
      <c r="E12" s="2">
        <v>6.96</v>
      </c>
      <c r="F12" s="2">
        <v>463</v>
      </c>
      <c r="G12" s="2">
        <v>6.29</v>
      </c>
      <c r="H12" s="2">
        <v>6.9</v>
      </c>
      <c r="I12" s="2">
        <v>246</v>
      </c>
      <c r="J12" s="2"/>
      <c r="K12" s="2">
        <v>0.04</v>
      </c>
      <c r="L12" s="2">
        <v>6.95</v>
      </c>
      <c r="M12" s="2">
        <v>0.1</v>
      </c>
      <c r="N12" s="2"/>
      <c r="O12" s="2"/>
      <c r="P12" s="2">
        <v>0.065</v>
      </c>
      <c r="Q12" s="2"/>
      <c r="R12" s="2"/>
      <c r="S12" s="2"/>
      <c r="T12" s="2"/>
      <c r="U12" s="2">
        <v>4</v>
      </c>
      <c r="V12" s="2">
        <v>1.7</v>
      </c>
      <c r="W12" s="2"/>
      <c r="X12" s="2">
        <v>103</v>
      </c>
      <c r="Y12" s="2"/>
      <c r="Z12" s="2"/>
      <c r="AA12" s="2">
        <v>1.5</v>
      </c>
      <c r="AB12" s="2"/>
      <c r="AC12" s="2">
        <v>0.048</v>
      </c>
      <c r="AD12" s="2"/>
      <c r="AE12" s="2">
        <v>4.31</v>
      </c>
      <c r="AF12" s="2"/>
      <c r="AG12" s="2">
        <v>0.1</v>
      </c>
      <c r="AH12" s="2">
        <v>0.3</v>
      </c>
      <c r="AI12" s="2"/>
      <c r="AJ12" s="2">
        <v>225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54</v>
      </c>
      <c r="B13" s="2">
        <v>38506</v>
      </c>
      <c r="C13" s="2">
        <v>845</v>
      </c>
      <c r="D13" s="2">
        <v>21.8</v>
      </c>
      <c r="E13" s="2">
        <v>6.93</v>
      </c>
      <c r="F13" s="2">
        <v>471</v>
      </c>
      <c r="G13" s="2">
        <v>6.32</v>
      </c>
      <c r="H13" s="2">
        <v>13.4</v>
      </c>
      <c r="I13" s="2">
        <v>255</v>
      </c>
      <c r="J13" s="2"/>
      <c r="K13" s="2"/>
      <c r="L13" s="2">
        <v>6.34</v>
      </c>
      <c r="M13" s="2">
        <v>0.076</v>
      </c>
      <c r="N13" s="2"/>
      <c r="O13" s="2"/>
      <c r="P13" s="2"/>
      <c r="Q13" s="2"/>
      <c r="R13" s="2"/>
      <c r="S13" s="2"/>
      <c r="T13" s="2"/>
      <c r="U13" s="2"/>
      <c r="V13" s="2">
        <v>0.85</v>
      </c>
      <c r="W13" s="2"/>
      <c r="X13" s="2">
        <v>105</v>
      </c>
      <c r="Y13" s="2"/>
      <c r="Z13" s="2"/>
      <c r="AA13" s="2">
        <v>1.43</v>
      </c>
      <c r="AB13" s="2"/>
      <c r="AC13" s="2">
        <v>0.033</v>
      </c>
      <c r="AD13" s="2"/>
      <c r="AE13" s="2">
        <v>3.57</v>
      </c>
      <c r="AF13" s="2"/>
      <c r="AG13" s="2"/>
      <c r="AH13" s="2">
        <v>0.745</v>
      </c>
      <c r="AI13" s="2"/>
      <c r="AJ13" s="2">
        <v>266</v>
      </c>
      <c r="AK13" s="2"/>
      <c r="AL13" s="2">
        <v>0.0035</v>
      </c>
      <c r="AM13" s="2"/>
      <c r="AN13" s="2"/>
      <c r="AO13" s="2"/>
      <c r="AP13" s="2"/>
    </row>
    <row r="14" spans="1:42" ht="12.75">
      <c r="A14" s="2" t="s">
        <v>54</v>
      </c>
      <c r="B14" s="2">
        <v>37957</v>
      </c>
      <c r="C14" s="2">
        <v>1320</v>
      </c>
      <c r="D14" s="2">
        <v>21.8</v>
      </c>
      <c r="E14" s="2">
        <v>6.72</v>
      </c>
      <c r="F14" s="2">
        <v>464</v>
      </c>
      <c r="G14" s="2">
        <v>6.81</v>
      </c>
      <c r="H14" s="2"/>
      <c r="I14" s="2">
        <v>257</v>
      </c>
      <c r="J14" s="2"/>
      <c r="K14" s="2">
        <v>0.04</v>
      </c>
      <c r="L14" s="2">
        <v>5.03</v>
      </c>
      <c r="M14" s="2">
        <v>0.04</v>
      </c>
      <c r="N14" s="2"/>
      <c r="O14" s="2"/>
      <c r="P14" s="2"/>
      <c r="Q14" s="2"/>
      <c r="R14" s="2"/>
      <c r="S14" s="2"/>
      <c r="T14" s="2"/>
      <c r="U14" s="2"/>
      <c r="V14" s="2">
        <v>0.93</v>
      </c>
      <c r="W14" s="2"/>
      <c r="X14" s="2">
        <v>98.9</v>
      </c>
      <c r="Y14" s="2"/>
      <c r="Z14" s="2"/>
      <c r="AA14" s="2">
        <v>1.44</v>
      </c>
      <c r="AB14" s="2"/>
      <c r="AC14" s="2">
        <v>0.069</v>
      </c>
      <c r="AD14" s="2"/>
      <c r="AE14" s="2">
        <v>3.97</v>
      </c>
      <c r="AF14" s="2"/>
      <c r="AG14" s="2"/>
      <c r="AH14" s="2">
        <v>0.11</v>
      </c>
      <c r="AI14" s="2"/>
      <c r="AJ14" s="2">
        <v>230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54</v>
      </c>
      <c r="B15" s="2">
        <v>38232</v>
      </c>
      <c r="C15" s="2">
        <v>1035</v>
      </c>
      <c r="D15" s="2">
        <v>21.9</v>
      </c>
      <c r="E15" s="2">
        <v>6.93</v>
      </c>
      <c r="F15" s="2">
        <v>458</v>
      </c>
      <c r="G15" s="2">
        <v>7.69</v>
      </c>
      <c r="H15" s="2">
        <v>7.6</v>
      </c>
      <c r="I15" s="2">
        <v>259</v>
      </c>
      <c r="J15" s="2"/>
      <c r="K15" s="2">
        <v>0.04</v>
      </c>
      <c r="L15" s="2">
        <v>5.4</v>
      </c>
      <c r="M15" s="2">
        <v>0.1</v>
      </c>
      <c r="N15" s="2"/>
      <c r="O15" s="2"/>
      <c r="P15" s="2"/>
      <c r="Q15" s="2"/>
      <c r="R15" s="2"/>
      <c r="S15" s="2"/>
      <c r="T15" s="2"/>
      <c r="U15" s="2"/>
      <c r="V15" s="2">
        <v>1.5</v>
      </c>
      <c r="W15" s="2"/>
      <c r="X15" s="2">
        <v>98.3</v>
      </c>
      <c r="Y15" s="2"/>
      <c r="Z15" s="2"/>
      <c r="AA15" s="2">
        <v>1.4</v>
      </c>
      <c r="AB15" s="2"/>
      <c r="AC15" s="2">
        <v>0.048</v>
      </c>
      <c r="AD15" s="2"/>
      <c r="AE15" s="2">
        <v>3.8</v>
      </c>
      <c r="AF15" s="2"/>
      <c r="AG15" s="2"/>
      <c r="AH15" s="2">
        <v>0.2</v>
      </c>
      <c r="AI15" s="2"/>
      <c r="AJ15" s="2">
        <v>270</v>
      </c>
      <c r="AK15" s="2"/>
      <c r="AL15" s="2">
        <v>0.0003</v>
      </c>
      <c r="AM15" s="2"/>
      <c r="AN15" s="2"/>
      <c r="AO15" s="2"/>
      <c r="AP15" s="2"/>
    </row>
    <row r="16" spans="1:42" ht="12.75">
      <c r="A16" s="2" t="s">
        <v>54</v>
      </c>
      <c r="B16" s="2">
        <v>38597</v>
      </c>
      <c r="C16" s="2">
        <v>1150</v>
      </c>
      <c r="D16" s="2">
        <v>21.8</v>
      </c>
      <c r="E16" s="2">
        <v>6.91</v>
      </c>
      <c r="F16" s="2">
        <v>483</v>
      </c>
      <c r="G16" s="2">
        <v>6.85</v>
      </c>
      <c r="H16" s="2"/>
      <c r="I16" s="2">
        <v>252</v>
      </c>
      <c r="J16" s="2"/>
      <c r="K16" s="2"/>
      <c r="L16" s="2">
        <v>7.55</v>
      </c>
      <c r="M16" s="2">
        <v>0.047</v>
      </c>
      <c r="N16" s="2"/>
      <c r="O16" s="2"/>
      <c r="P16" s="2"/>
      <c r="Q16" s="2"/>
      <c r="R16" s="2"/>
      <c r="S16" s="2"/>
      <c r="T16" s="2"/>
      <c r="U16" s="2"/>
      <c r="V16" s="2">
        <v>0.85</v>
      </c>
      <c r="W16" s="2"/>
      <c r="X16" s="2">
        <v>99.5</v>
      </c>
      <c r="Y16" s="2"/>
      <c r="Z16" s="2"/>
      <c r="AA16" s="2">
        <v>1.47</v>
      </c>
      <c r="AB16" s="2"/>
      <c r="AC16" s="2">
        <v>0.24</v>
      </c>
      <c r="AD16" s="2"/>
      <c r="AE16" s="2">
        <v>3.85</v>
      </c>
      <c r="AF16" s="2"/>
      <c r="AG16" s="2"/>
      <c r="AH16" s="2">
        <v>0.15</v>
      </c>
      <c r="AI16" s="2"/>
      <c r="AJ16" s="2">
        <v>256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54</v>
      </c>
      <c r="B17" s="2">
        <v>38688</v>
      </c>
      <c r="C17" s="2">
        <v>1225</v>
      </c>
      <c r="D17" s="2">
        <v>21.6</v>
      </c>
      <c r="E17" s="2">
        <v>6.94</v>
      </c>
      <c r="F17" s="2">
        <v>481</v>
      </c>
      <c r="G17" s="2">
        <v>6.3</v>
      </c>
      <c r="H17" s="2"/>
      <c r="I17" s="2">
        <v>253</v>
      </c>
      <c r="J17" s="2"/>
      <c r="K17" s="2"/>
      <c r="L17" s="2">
        <v>5.86</v>
      </c>
      <c r="M17" s="2">
        <v>0.04</v>
      </c>
      <c r="N17" s="2"/>
      <c r="O17" s="2"/>
      <c r="P17" s="2"/>
      <c r="Q17" s="2"/>
      <c r="R17" s="2"/>
      <c r="S17" s="2"/>
      <c r="T17" s="2"/>
      <c r="U17" s="2"/>
      <c r="V17" s="2">
        <v>0.85</v>
      </c>
      <c r="W17" s="2"/>
      <c r="X17" s="2">
        <v>105</v>
      </c>
      <c r="Y17" s="2"/>
      <c r="Z17" s="2"/>
      <c r="AA17" s="2">
        <v>1.6</v>
      </c>
      <c r="AB17" s="2"/>
      <c r="AC17" s="2">
        <v>0.11</v>
      </c>
      <c r="AD17" s="2"/>
      <c r="AE17" s="2">
        <v>4.33</v>
      </c>
      <c r="AF17" s="2"/>
      <c r="AG17" s="2"/>
      <c r="AH17" s="2">
        <v>0.18</v>
      </c>
      <c r="AI17" s="2"/>
      <c r="AJ17" s="2">
        <v>280</v>
      </c>
      <c r="AK17" s="2"/>
      <c r="AL17" s="2">
        <v>0.0035</v>
      </c>
      <c r="AM17" s="2"/>
      <c r="AN17" s="2"/>
      <c r="AO17" s="2"/>
      <c r="AP17" s="2"/>
    </row>
    <row r="18" spans="1:42" ht="12.75">
      <c r="A18" s="2" t="s">
        <v>54</v>
      </c>
      <c r="B18" s="2">
        <v>38323</v>
      </c>
      <c r="C18" s="2">
        <v>1205</v>
      </c>
      <c r="D18" s="2">
        <v>21.8</v>
      </c>
      <c r="E18" s="2">
        <v>6.95</v>
      </c>
      <c r="F18" s="2">
        <v>439</v>
      </c>
      <c r="G18" s="2">
        <v>6.97</v>
      </c>
      <c r="H18" s="2">
        <v>6.2</v>
      </c>
      <c r="I18" s="2">
        <v>242</v>
      </c>
      <c r="J18" s="2"/>
      <c r="K18" s="2">
        <v>0.04</v>
      </c>
      <c r="L18" s="2">
        <v>7.57</v>
      </c>
      <c r="M18" s="2">
        <v>0.1</v>
      </c>
      <c r="N18" s="2"/>
      <c r="O18" s="2"/>
      <c r="P18" s="2"/>
      <c r="Q18" s="2"/>
      <c r="R18" s="2"/>
      <c r="S18" s="2"/>
      <c r="T18" s="2"/>
      <c r="U18" s="2"/>
      <c r="V18" s="2">
        <v>0.85</v>
      </c>
      <c r="W18" s="2"/>
      <c r="X18" s="2">
        <v>87.7</v>
      </c>
      <c r="Y18" s="2"/>
      <c r="Z18" s="2"/>
      <c r="AA18" s="2">
        <v>1.31</v>
      </c>
      <c r="AB18" s="2"/>
      <c r="AC18" s="2">
        <v>0.095</v>
      </c>
      <c r="AD18" s="2"/>
      <c r="AE18" s="2">
        <v>3.7</v>
      </c>
      <c r="AF18" s="2"/>
      <c r="AG18" s="2">
        <v>0.15</v>
      </c>
      <c r="AH18" s="2">
        <v>0.16</v>
      </c>
      <c r="AI18" s="2"/>
      <c r="AJ18" s="2">
        <v>260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54</v>
      </c>
      <c r="B19" s="2">
        <v>38870</v>
      </c>
      <c r="C19" s="2">
        <v>1120</v>
      </c>
      <c r="D19" s="2">
        <v>21.6</v>
      </c>
      <c r="E19" s="2">
        <v>7.02</v>
      </c>
      <c r="F19" s="2">
        <v>488</v>
      </c>
      <c r="G19" s="2">
        <v>7.03</v>
      </c>
      <c r="H19" s="2"/>
      <c r="I19" s="2">
        <v>257</v>
      </c>
      <c r="J19" s="2"/>
      <c r="K19" s="2"/>
      <c r="L19" s="2">
        <v>6.36</v>
      </c>
      <c r="M19" s="2">
        <v>0.058</v>
      </c>
      <c r="N19" s="2"/>
      <c r="O19" s="2"/>
      <c r="P19" s="2"/>
      <c r="Q19" s="2"/>
      <c r="R19" s="2"/>
      <c r="S19" s="2"/>
      <c r="T19" s="2"/>
      <c r="U19" s="2"/>
      <c r="V19" s="2">
        <v>0.85</v>
      </c>
      <c r="W19" s="2"/>
      <c r="X19" s="2">
        <v>10.6</v>
      </c>
      <c r="Y19" s="2"/>
      <c r="Z19" s="2"/>
      <c r="AA19" s="2">
        <v>1.52</v>
      </c>
      <c r="AB19" s="2"/>
      <c r="AC19" s="2">
        <v>0.083</v>
      </c>
      <c r="AD19" s="2"/>
      <c r="AE19" s="2">
        <v>4.23</v>
      </c>
      <c r="AF19" s="2"/>
      <c r="AG19" s="2"/>
      <c r="AH19" s="2">
        <v>0.48</v>
      </c>
      <c r="AI19" s="2"/>
      <c r="AJ19" s="2">
        <v>259</v>
      </c>
      <c r="AK19" s="2"/>
      <c r="AL19" s="2">
        <v>0.0022</v>
      </c>
      <c r="AM19" s="2"/>
      <c r="AN19" s="2"/>
      <c r="AO19" s="2"/>
      <c r="AP19" s="2"/>
    </row>
    <row r="20" spans="1:42" ht="12.75">
      <c r="A20" s="2" t="s">
        <v>54</v>
      </c>
      <c r="B20" s="2">
        <v>38140</v>
      </c>
      <c r="C20" s="2">
        <v>1050</v>
      </c>
      <c r="D20" s="2">
        <v>21.9</v>
      </c>
      <c r="E20" s="2">
        <v>6.93</v>
      </c>
      <c r="F20" s="2">
        <v>464</v>
      </c>
      <c r="G20" s="2">
        <v>6.58</v>
      </c>
      <c r="H20" s="2">
        <v>6.8</v>
      </c>
      <c r="I20" s="2">
        <v>253</v>
      </c>
      <c r="J20" s="2"/>
      <c r="K20" s="2">
        <v>0.04</v>
      </c>
      <c r="L20" s="2">
        <v>4.66</v>
      </c>
      <c r="M20" s="2">
        <v>0.05</v>
      </c>
      <c r="N20" s="2"/>
      <c r="O20" s="2"/>
      <c r="P20" s="2"/>
      <c r="Q20" s="2"/>
      <c r="R20" s="2"/>
      <c r="S20" s="2"/>
      <c r="T20" s="2"/>
      <c r="U20" s="2"/>
      <c r="V20" s="2">
        <v>0.85</v>
      </c>
      <c r="W20" s="2"/>
      <c r="X20" s="2">
        <v>99.9</v>
      </c>
      <c r="Y20" s="2"/>
      <c r="Z20" s="2"/>
      <c r="AA20" s="2">
        <v>1.41</v>
      </c>
      <c r="AB20" s="2"/>
      <c r="AC20" s="2">
        <v>0.048</v>
      </c>
      <c r="AD20" s="2"/>
      <c r="AE20" s="2">
        <v>3.95</v>
      </c>
      <c r="AF20" s="2"/>
      <c r="AG20" s="2"/>
      <c r="AH20" s="2">
        <v>0.29</v>
      </c>
      <c r="AI20" s="2"/>
      <c r="AJ20" s="2">
        <v>275</v>
      </c>
      <c r="AK20" s="2"/>
      <c r="AL20" s="2">
        <v>0.0003</v>
      </c>
      <c r="AM20" s="2"/>
      <c r="AN20" s="2"/>
      <c r="AO20" s="2"/>
      <c r="AP20" s="2"/>
    </row>
    <row r="21" spans="1:42" ht="12.75">
      <c r="A21" s="2" t="s">
        <v>54</v>
      </c>
      <c r="B21" s="2">
        <v>38048</v>
      </c>
      <c r="C21" s="2">
        <v>1045</v>
      </c>
      <c r="D21" s="2">
        <v>21.8</v>
      </c>
      <c r="E21" s="2">
        <v>6.86</v>
      </c>
      <c r="F21" s="2">
        <v>465</v>
      </c>
      <c r="G21" s="2">
        <v>6.27</v>
      </c>
      <c r="H21" s="2">
        <v>9.4</v>
      </c>
      <c r="I21" s="2">
        <v>251</v>
      </c>
      <c r="J21" s="2"/>
      <c r="K21" s="2">
        <v>0.04</v>
      </c>
      <c r="L21" s="2">
        <v>5.09</v>
      </c>
      <c r="M21" s="2">
        <v>0.05</v>
      </c>
      <c r="N21" s="2"/>
      <c r="O21" s="2"/>
      <c r="P21" s="2">
        <v>0.052</v>
      </c>
      <c r="Q21" s="2"/>
      <c r="R21" s="2"/>
      <c r="S21" s="2"/>
      <c r="T21" s="2"/>
      <c r="U21" s="2">
        <v>2.7</v>
      </c>
      <c r="V21" s="2">
        <v>0.85</v>
      </c>
      <c r="W21" s="2"/>
      <c r="X21" s="2">
        <v>111</v>
      </c>
      <c r="Y21" s="2"/>
      <c r="Z21" s="2"/>
      <c r="AA21" s="2">
        <v>1.57</v>
      </c>
      <c r="AB21" s="2"/>
      <c r="AC21" s="2">
        <v>0.048</v>
      </c>
      <c r="AD21" s="2"/>
      <c r="AE21" s="2">
        <v>4.54</v>
      </c>
      <c r="AF21" s="2"/>
      <c r="AG21" s="2">
        <v>0.106</v>
      </c>
      <c r="AH21" s="2">
        <v>0.11</v>
      </c>
      <c r="AI21" s="2"/>
      <c r="AJ21" s="2">
        <v>258</v>
      </c>
      <c r="AK21" s="2"/>
      <c r="AL21" s="2">
        <v>0.0003</v>
      </c>
      <c r="AM21" s="2"/>
      <c r="AN21" s="2"/>
      <c r="AO21" s="2"/>
      <c r="AP21" s="2"/>
    </row>
    <row r="22" spans="1:42" ht="12.75">
      <c r="A22" s="2" t="s">
        <v>54</v>
      </c>
      <c r="B22" s="2">
        <v>38778</v>
      </c>
      <c r="C22" s="2">
        <v>1205</v>
      </c>
      <c r="D22" s="2">
        <v>21.7</v>
      </c>
      <c r="E22" s="2">
        <v>7.09</v>
      </c>
      <c r="F22" s="2">
        <v>486</v>
      </c>
      <c r="G22" s="2">
        <v>6.41</v>
      </c>
      <c r="H22" s="2"/>
      <c r="I22" s="2">
        <v>254</v>
      </c>
      <c r="J22" s="2"/>
      <c r="K22" s="2"/>
      <c r="L22" s="2">
        <v>6.49</v>
      </c>
      <c r="M22" s="2">
        <v>0.036</v>
      </c>
      <c r="N22" s="2"/>
      <c r="O22" s="2"/>
      <c r="P22" s="2"/>
      <c r="Q22" s="2"/>
      <c r="R22" s="2"/>
      <c r="S22" s="2"/>
      <c r="T22" s="2"/>
      <c r="U22" s="2"/>
      <c r="V22" s="2">
        <v>0.85</v>
      </c>
      <c r="W22" s="2"/>
      <c r="X22" s="2">
        <v>95.8</v>
      </c>
      <c r="Y22" s="2"/>
      <c r="Z22" s="2"/>
      <c r="AA22" s="2">
        <v>1.44</v>
      </c>
      <c r="AB22" s="2"/>
      <c r="AC22" s="2">
        <v>0.1</v>
      </c>
      <c r="AD22" s="2"/>
      <c r="AE22" s="2">
        <v>4.11</v>
      </c>
      <c r="AF22" s="2"/>
      <c r="AG22" s="2"/>
      <c r="AH22" s="2">
        <v>0.2</v>
      </c>
      <c r="AI22" s="2"/>
      <c r="AJ22" s="2">
        <v>247</v>
      </c>
      <c r="AK22" s="2"/>
      <c r="AL22" s="2">
        <v>0.0035</v>
      </c>
      <c r="AM22" s="2"/>
      <c r="AN22" s="2"/>
      <c r="AO22" s="2"/>
      <c r="AP22" s="2"/>
    </row>
    <row r="23" spans="1:42" ht="12.75">
      <c r="A23" s="2" t="s">
        <v>54</v>
      </c>
      <c r="B23" s="2">
        <v>37869</v>
      </c>
      <c r="C23" s="2">
        <v>1035</v>
      </c>
      <c r="D23" s="2">
        <v>22</v>
      </c>
      <c r="E23" s="2">
        <v>6.86</v>
      </c>
      <c r="F23" s="2">
        <v>457</v>
      </c>
      <c r="G23" s="2">
        <v>6.76</v>
      </c>
      <c r="H23" s="2"/>
      <c r="I23" s="2">
        <v>244</v>
      </c>
      <c r="J23" s="2"/>
      <c r="K23" s="2">
        <v>0.073</v>
      </c>
      <c r="L23" s="2">
        <v>5.85</v>
      </c>
      <c r="M23" s="2">
        <v>0.06</v>
      </c>
      <c r="N23" s="2"/>
      <c r="O23" s="2"/>
      <c r="P23" s="2"/>
      <c r="Q23" s="2"/>
      <c r="R23" s="2"/>
      <c r="S23" s="2"/>
      <c r="T23" s="2"/>
      <c r="U23" s="2"/>
      <c r="V23" s="2">
        <v>1.89</v>
      </c>
      <c r="W23" s="2"/>
      <c r="X23" s="2">
        <v>93.3</v>
      </c>
      <c r="Y23" s="2"/>
      <c r="Z23" s="2"/>
      <c r="AA23" s="2">
        <v>1.38</v>
      </c>
      <c r="AB23" s="2"/>
      <c r="AC23" s="2">
        <v>0.42</v>
      </c>
      <c r="AD23" s="2"/>
      <c r="AE23" s="2">
        <v>4.01</v>
      </c>
      <c r="AF23" s="2"/>
      <c r="AG23" s="2"/>
      <c r="AH23" s="2">
        <v>0.24</v>
      </c>
      <c r="AI23" s="2"/>
      <c r="AJ23" s="2">
        <v>231</v>
      </c>
      <c r="AK23" s="2"/>
      <c r="AL23" s="2">
        <v>0.003</v>
      </c>
      <c r="AM23" s="2"/>
      <c r="AN23" s="2"/>
      <c r="AO23" s="2"/>
      <c r="AP23" s="2"/>
    </row>
    <row r="24" spans="1:42" ht="12.75">
      <c r="A24" s="2" t="s">
        <v>54</v>
      </c>
      <c r="B24" s="2">
        <v>38415</v>
      </c>
      <c r="C24" s="2">
        <v>1400</v>
      </c>
      <c r="D24" s="2">
        <v>21.8</v>
      </c>
      <c r="E24" s="2">
        <v>6.8</v>
      </c>
      <c r="F24" s="2">
        <v>451</v>
      </c>
      <c r="G24" s="2">
        <v>7.24</v>
      </c>
      <c r="H24" s="2">
        <v>7.6</v>
      </c>
      <c r="I24" s="2">
        <v>250</v>
      </c>
      <c r="J24" s="2"/>
      <c r="K24" s="2">
        <v>0.04</v>
      </c>
      <c r="L24" s="2">
        <v>6.19</v>
      </c>
      <c r="M24" s="2">
        <v>0.096</v>
      </c>
      <c r="N24" s="2"/>
      <c r="O24" s="2"/>
      <c r="P24" s="2"/>
      <c r="Q24" s="2"/>
      <c r="R24" s="2"/>
      <c r="S24" s="2"/>
      <c r="T24" s="2"/>
      <c r="U24" s="2"/>
      <c r="V24" s="2">
        <v>0.85</v>
      </c>
      <c r="W24" s="2"/>
      <c r="X24" s="2">
        <v>95.1</v>
      </c>
      <c r="Y24" s="2"/>
      <c r="Z24" s="2"/>
      <c r="AA24" s="2">
        <v>1.38</v>
      </c>
      <c r="AB24" s="2"/>
      <c r="AC24" s="2">
        <v>0.14</v>
      </c>
      <c r="AD24" s="2"/>
      <c r="AE24" s="2">
        <v>3.79</v>
      </c>
      <c r="AF24" s="2"/>
      <c r="AG24" s="2"/>
      <c r="AH24" s="2">
        <v>0.11</v>
      </c>
      <c r="AI24" s="2"/>
      <c r="AJ24" s="2">
        <v>248</v>
      </c>
      <c r="AK24" s="2"/>
      <c r="AL24" s="2">
        <v>0.0003</v>
      </c>
      <c r="AM24" s="2"/>
      <c r="AN24" s="2"/>
      <c r="AO24" s="2"/>
      <c r="AP24" s="2"/>
    </row>
    <row r="37" ht="12.75">
      <c r="A37" t="s">
        <v>115</v>
      </c>
    </row>
    <row r="38" ht="12.75">
      <c r="A38" s="5">
        <v>61610001</v>
      </c>
    </row>
    <row r="39" ht="12.75">
      <c r="A39" t="s">
        <v>118</v>
      </c>
    </row>
    <row r="40" ht="12.75">
      <c r="A40" s="9">
        <v>-3.5</v>
      </c>
    </row>
    <row r="41" spans="1:41" ht="12.75">
      <c r="A41" t="s">
        <v>106</v>
      </c>
      <c r="D41">
        <f>AVERAGE(D$2:D$40)</f>
        <v>21.821739130434786</v>
      </c>
      <c r="E41">
        <f aca="true" t="shared" si="0" ref="E41:AO41">AVERAGE(E$2:E$40)</f>
        <v>6.922608695652175</v>
      </c>
      <c r="F41">
        <f t="shared" si="0"/>
        <v>473</v>
      </c>
      <c r="G41">
        <f t="shared" si="0"/>
        <v>6.370869565217391</v>
      </c>
      <c r="H41">
        <f t="shared" si="0"/>
        <v>86.19411764705882</v>
      </c>
      <c r="I41">
        <f t="shared" si="0"/>
        <v>299.0869565217391</v>
      </c>
      <c r="J41" t="e">
        <f t="shared" si="0"/>
        <v>#DIV/0!</v>
      </c>
      <c r="K41">
        <f t="shared" si="0"/>
        <v>0.03261111111111111</v>
      </c>
      <c r="L41">
        <f t="shared" si="0"/>
        <v>6.148260869565218</v>
      </c>
      <c r="M41">
        <f t="shared" si="0"/>
        <v>0.0682608695652174</v>
      </c>
      <c r="N41" t="e">
        <f t="shared" si="0"/>
        <v>#DIV/0!</v>
      </c>
      <c r="O41" t="e">
        <f t="shared" si="0"/>
        <v>#DIV/0!</v>
      </c>
      <c r="P41">
        <f t="shared" si="0"/>
        <v>0.06633333333333334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1.27</v>
      </c>
      <c r="U41">
        <f t="shared" si="0"/>
        <v>14.108333333333333</v>
      </c>
      <c r="V41">
        <f t="shared" si="0"/>
        <v>1.8878260869565222</v>
      </c>
      <c r="W41" t="e">
        <f t="shared" si="0"/>
        <v>#DIV/0!</v>
      </c>
      <c r="X41">
        <f t="shared" si="0"/>
        <v>131.2217391304348</v>
      </c>
      <c r="Y41">
        <f t="shared" si="0"/>
        <v>0.005</v>
      </c>
      <c r="Z41" t="e">
        <f t="shared" si="0"/>
        <v>#DIV/0!</v>
      </c>
      <c r="AA41">
        <f t="shared" si="0"/>
        <v>1.7595652173913043</v>
      </c>
      <c r="AB41" t="e">
        <f t="shared" si="0"/>
        <v>#DIV/0!</v>
      </c>
      <c r="AC41">
        <f t="shared" si="0"/>
        <v>0.17695652173913048</v>
      </c>
      <c r="AD41" t="e">
        <f t="shared" si="0"/>
        <v>#DIV/0!</v>
      </c>
      <c r="AE41">
        <f t="shared" si="0"/>
        <v>4.228260869565219</v>
      </c>
      <c r="AF41" t="e">
        <f t="shared" si="0"/>
        <v>#DIV/0!</v>
      </c>
      <c r="AG41">
        <f t="shared" si="0"/>
        <v>0.34461538461538466</v>
      </c>
      <c r="AH41">
        <f t="shared" si="0"/>
        <v>0.1861304347826087</v>
      </c>
      <c r="AI41">
        <f t="shared" si="0"/>
        <v>407.1</v>
      </c>
      <c r="AJ41">
        <f t="shared" si="0"/>
        <v>252.1304347826087</v>
      </c>
      <c r="AK41">
        <f t="shared" si="0"/>
        <v>40.1</v>
      </c>
      <c r="AL41">
        <f t="shared" si="0"/>
        <v>0.0017421052631578953</v>
      </c>
      <c r="AM41">
        <f t="shared" si="0"/>
        <v>0.015666666666666666</v>
      </c>
      <c r="AN41">
        <f t="shared" si="0"/>
        <v>0.005</v>
      </c>
      <c r="AO41">
        <f t="shared" si="0"/>
        <v>0.005</v>
      </c>
    </row>
    <row r="42" spans="1:41" ht="12.75">
      <c r="A42" t="s">
        <v>107</v>
      </c>
      <c r="D42">
        <f>MEDIAN(D$2:D$40)</f>
        <v>21.8</v>
      </c>
      <c r="E42">
        <f aca="true" t="shared" si="1" ref="E42:AO42">MEDIAN(E$2:E$40)</f>
        <v>6.93</v>
      </c>
      <c r="F42">
        <f t="shared" si="1"/>
        <v>478</v>
      </c>
      <c r="G42">
        <f t="shared" si="1"/>
        <v>6.32</v>
      </c>
      <c r="H42">
        <f t="shared" si="1"/>
        <v>13.4</v>
      </c>
      <c r="I42">
        <f t="shared" si="1"/>
        <v>253</v>
      </c>
      <c r="J42" t="e">
        <f t="shared" si="1"/>
        <v>#NUM!</v>
      </c>
      <c r="K42">
        <f t="shared" si="1"/>
        <v>0.037</v>
      </c>
      <c r="L42">
        <f t="shared" si="1"/>
        <v>6.14</v>
      </c>
      <c r="M42">
        <f t="shared" si="1"/>
        <v>0.062</v>
      </c>
      <c r="N42" t="e">
        <f t="shared" si="1"/>
        <v>#NUM!</v>
      </c>
      <c r="O42" t="e">
        <f t="shared" si="1"/>
        <v>#NUM!</v>
      </c>
      <c r="P42">
        <f t="shared" si="1"/>
        <v>0.069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1.25</v>
      </c>
      <c r="U42">
        <f t="shared" si="1"/>
        <v>2.7</v>
      </c>
      <c r="V42">
        <f t="shared" si="1"/>
        <v>0.85</v>
      </c>
      <c r="W42" t="e">
        <f t="shared" si="1"/>
        <v>#NUM!</v>
      </c>
      <c r="X42">
        <f t="shared" si="1"/>
        <v>105</v>
      </c>
      <c r="Y42">
        <f t="shared" si="1"/>
        <v>0.0035</v>
      </c>
      <c r="Z42" t="e">
        <f t="shared" si="1"/>
        <v>#NUM!</v>
      </c>
      <c r="AA42">
        <f t="shared" si="1"/>
        <v>1.5</v>
      </c>
      <c r="AB42" t="e">
        <f t="shared" si="1"/>
        <v>#NUM!</v>
      </c>
      <c r="AC42">
        <f t="shared" si="1"/>
        <v>0.1</v>
      </c>
      <c r="AD42" t="e">
        <f t="shared" si="1"/>
        <v>#NUM!</v>
      </c>
      <c r="AE42">
        <f t="shared" si="1"/>
        <v>4.23</v>
      </c>
      <c r="AF42" t="e">
        <f t="shared" si="1"/>
        <v>#NUM!</v>
      </c>
      <c r="AG42">
        <f t="shared" si="1"/>
        <v>0.144</v>
      </c>
      <c r="AH42">
        <f t="shared" si="1"/>
        <v>0.16</v>
      </c>
      <c r="AI42">
        <f t="shared" si="1"/>
        <v>246</v>
      </c>
      <c r="AJ42">
        <f t="shared" si="1"/>
        <v>264</v>
      </c>
      <c r="AK42">
        <f t="shared" si="1"/>
        <v>39</v>
      </c>
      <c r="AL42">
        <f t="shared" si="1"/>
        <v>0.002</v>
      </c>
      <c r="AM42">
        <f t="shared" si="1"/>
        <v>0.0165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22.1</v>
      </c>
      <c r="E43">
        <f aca="true" t="shared" si="2" ref="E43:AO43">MAX(E$2:E$40)</f>
        <v>7.1</v>
      </c>
      <c r="F43">
        <f t="shared" si="2"/>
        <v>488</v>
      </c>
      <c r="G43">
        <f t="shared" si="2"/>
        <v>7.69</v>
      </c>
      <c r="H43">
        <f t="shared" si="2"/>
        <v>500</v>
      </c>
      <c r="I43">
        <f t="shared" si="2"/>
        <v>837</v>
      </c>
      <c r="J43">
        <f t="shared" si="2"/>
        <v>0</v>
      </c>
      <c r="K43">
        <f t="shared" si="2"/>
        <v>0.073</v>
      </c>
      <c r="L43">
        <f t="shared" si="2"/>
        <v>7.7</v>
      </c>
      <c r="M43">
        <f t="shared" si="2"/>
        <v>0.15</v>
      </c>
      <c r="N43">
        <f t="shared" si="2"/>
        <v>0</v>
      </c>
      <c r="O43">
        <f t="shared" si="2"/>
        <v>0</v>
      </c>
      <c r="P43">
        <f t="shared" si="2"/>
        <v>0.07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3</v>
      </c>
      <c r="U43">
        <f t="shared" si="2"/>
        <v>124</v>
      </c>
      <c r="V43">
        <f t="shared" si="2"/>
        <v>7.01</v>
      </c>
      <c r="W43">
        <f t="shared" si="2"/>
        <v>0</v>
      </c>
      <c r="X43">
        <f t="shared" si="2"/>
        <v>476</v>
      </c>
      <c r="Y43">
        <f t="shared" si="2"/>
        <v>0.015</v>
      </c>
      <c r="Z43">
        <f t="shared" si="2"/>
        <v>0</v>
      </c>
      <c r="AA43">
        <f t="shared" si="2"/>
        <v>5.22</v>
      </c>
      <c r="AB43">
        <f t="shared" si="2"/>
        <v>0</v>
      </c>
      <c r="AC43">
        <f t="shared" si="2"/>
        <v>1.15</v>
      </c>
      <c r="AD43">
        <f t="shared" si="2"/>
        <v>0</v>
      </c>
      <c r="AE43">
        <f t="shared" si="2"/>
        <v>5.69</v>
      </c>
      <c r="AF43">
        <f t="shared" si="2"/>
        <v>0</v>
      </c>
      <c r="AG43">
        <f t="shared" si="2"/>
        <v>1.4</v>
      </c>
      <c r="AH43">
        <f t="shared" si="2"/>
        <v>0.745</v>
      </c>
      <c r="AI43">
        <f t="shared" si="2"/>
        <v>985</v>
      </c>
      <c r="AJ43">
        <f t="shared" si="2"/>
        <v>286</v>
      </c>
      <c r="AK43">
        <f t="shared" si="2"/>
        <v>71</v>
      </c>
      <c r="AL43">
        <f t="shared" si="2"/>
        <v>0.0035</v>
      </c>
      <c r="AM43">
        <f t="shared" si="2"/>
        <v>0.023</v>
      </c>
      <c r="AN43">
        <f t="shared" si="2"/>
        <v>0.005</v>
      </c>
      <c r="AO43">
        <f t="shared" si="2"/>
        <v>0.005</v>
      </c>
    </row>
    <row r="44" spans="1:41" ht="12.75">
      <c r="A44" t="s">
        <v>108</v>
      </c>
      <c r="D44">
        <f>MIN(D$2:D$40)</f>
        <v>21.6</v>
      </c>
      <c r="E44">
        <f aca="true" t="shared" si="3" ref="E44:AO44">MIN(E$2:E$40)</f>
        <v>6.58</v>
      </c>
      <c r="F44">
        <f t="shared" si="3"/>
        <v>439</v>
      </c>
      <c r="G44">
        <f t="shared" si="3"/>
        <v>5.09</v>
      </c>
      <c r="H44">
        <f t="shared" si="3"/>
        <v>6.2</v>
      </c>
      <c r="I44">
        <f t="shared" si="3"/>
        <v>235</v>
      </c>
      <c r="J44">
        <f t="shared" si="3"/>
        <v>0</v>
      </c>
      <c r="K44">
        <f t="shared" si="3"/>
        <v>0.02</v>
      </c>
      <c r="L44">
        <f t="shared" si="3"/>
        <v>4.66</v>
      </c>
      <c r="M44">
        <f t="shared" si="3"/>
        <v>0.02</v>
      </c>
      <c r="N44">
        <f t="shared" si="3"/>
        <v>0</v>
      </c>
      <c r="O44">
        <f t="shared" si="3"/>
        <v>0</v>
      </c>
      <c r="P44">
        <f t="shared" si="3"/>
        <v>0.052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0.5</v>
      </c>
      <c r="U44">
        <f t="shared" si="3"/>
        <v>0.3</v>
      </c>
      <c r="V44">
        <f t="shared" si="3"/>
        <v>0.38</v>
      </c>
      <c r="W44">
        <f t="shared" si="3"/>
        <v>0</v>
      </c>
      <c r="X44">
        <f t="shared" si="3"/>
        <v>10.6</v>
      </c>
      <c r="Y44">
        <f t="shared" si="3"/>
        <v>0.001</v>
      </c>
      <c r="Z44">
        <f t="shared" si="3"/>
        <v>0</v>
      </c>
      <c r="AA44">
        <f t="shared" si="3"/>
        <v>1.31</v>
      </c>
      <c r="AB44">
        <f t="shared" si="3"/>
        <v>0</v>
      </c>
      <c r="AC44">
        <f t="shared" si="3"/>
        <v>0.033</v>
      </c>
      <c r="AD44">
        <f t="shared" si="3"/>
        <v>0</v>
      </c>
      <c r="AE44">
        <f t="shared" si="3"/>
        <v>3.57</v>
      </c>
      <c r="AF44">
        <f t="shared" si="3"/>
        <v>0</v>
      </c>
      <c r="AG44">
        <f t="shared" si="3"/>
        <v>0.097</v>
      </c>
      <c r="AH44">
        <f t="shared" si="3"/>
        <v>0.04</v>
      </c>
      <c r="AI44">
        <f t="shared" si="3"/>
        <v>39</v>
      </c>
      <c r="AJ44">
        <f t="shared" si="3"/>
        <v>67</v>
      </c>
      <c r="AK44">
        <f t="shared" si="3"/>
        <v>9.5</v>
      </c>
      <c r="AL44">
        <f t="shared" si="3"/>
        <v>0.0001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0.2782608695652158</v>
      </c>
      <c r="E45">
        <f aca="true" t="shared" si="4" ref="E45:AO45">E43-E41</f>
        <v>0.17739130434782435</v>
      </c>
      <c r="F45">
        <f t="shared" si="4"/>
        <v>15</v>
      </c>
      <c r="G45">
        <f t="shared" si="4"/>
        <v>1.3191304347826094</v>
      </c>
      <c r="H45">
        <f t="shared" si="4"/>
        <v>413.8058823529412</v>
      </c>
      <c r="I45">
        <f t="shared" si="4"/>
        <v>537.9130434782609</v>
      </c>
      <c r="J45" t="e">
        <f t="shared" si="4"/>
        <v>#DIV/0!</v>
      </c>
      <c r="K45">
        <f t="shared" si="4"/>
        <v>0.040388888888888884</v>
      </c>
      <c r="L45">
        <f t="shared" si="4"/>
        <v>1.5517391304347825</v>
      </c>
      <c r="M45">
        <f t="shared" si="4"/>
        <v>0.08173913043478259</v>
      </c>
      <c r="N45" t="e">
        <f t="shared" si="4"/>
        <v>#DIV/0!</v>
      </c>
      <c r="O45" t="e">
        <f t="shared" si="4"/>
        <v>#DIV/0!</v>
      </c>
      <c r="P45">
        <f t="shared" si="4"/>
        <v>0.0036666666666666653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1.73</v>
      </c>
      <c r="U45">
        <f t="shared" si="4"/>
        <v>109.89166666666667</v>
      </c>
      <c r="V45">
        <f t="shared" si="4"/>
        <v>5.122173913043477</v>
      </c>
      <c r="W45" t="e">
        <f t="shared" si="4"/>
        <v>#DIV/0!</v>
      </c>
      <c r="X45">
        <f t="shared" si="4"/>
        <v>344.7782608695652</v>
      </c>
      <c r="Y45">
        <f t="shared" si="4"/>
        <v>0.009999999999999998</v>
      </c>
      <c r="Z45" t="e">
        <f t="shared" si="4"/>
        <v>#DIV/0!</v>
      </c>
      <c r="AA45">
        <f t="shared" si="4"/>
        <v>3.4604347826086954</v>
      </c>
      <c r="AB45" t="e">
        <f t="shared" si="4"/>
        <v>#DIV/0!</v>
      </c>
      <c r="AC45">
        <f t="shared" si="4"/>
        <v>0.9730434782608695</v>
      </c>
      <c r="AD45" t="e">
        <f t="shared" si="4"/>
        <v>#DIV/0!</v>
      </c>
      <c r="AE45">
        <f t="shared" si="4"/>
        <v>1.4617391304347818</v>
      </c>
      <c r="AF45" t="e">
        <f t="shared" si="4"/>
        <v>#DIV/0!</v>
      </c>
      <c r="AG45">
        <f t="shared" si="4"/>
        <v>1.0553846153846154</v>
      </c>
      <c r="AH45">
        <f t="shared" si="4"/>
        <v>0.5588695652173913</v>
      </c>
      <c r="AI45">
        <f t="shared" si="4"/>
        <v>577.9</v>
      </c>
      <c r="AJ45">
        <f t="shared" si="4"/>
        <v>33.86956521739131</v>
      </c>
      <c r="AK45">
        <f t="shared" si="4"/>
        <v>30.9</v>
      </c>
      <c r="AL45">
        <f t="shared" si="4"/>
        <v>0.0017578947368421048</v>
      </c>
      <c r="AM45">
        <f t="shared" si="4"/>
        <v>0.007333333333333334</v>
      </c>
      <c r="AN45">
        <f t="shared" si="4"/>
        <v>0</v>
      </c>
      <c r="AO45">
        <f t="shared" si="4"/>
        <v>0</v>
      </c>
    </row>
    <row r="46" spans="1:41" ht="12.75">
      <c r="A46" t="s">
        <v>111</v>
      </c>
      <c r="D46">
        <f>D41-D44</f>
        <v>0.22173913043478422</v>
      </c>
      <c r="E46">
        <f aca="true" t="shared" si="5" ref="E46:AO46">E41-E44</f>
        <v>0.3426086956521752</v>
      </c>
      <c r="F46">
        <f t="shared" si="5"/>
        <v>34</v>
      </c>
      <c r="G46">
        <f t="shared" si="5"/>
        <v>1.2808695652173911</v>
      </c>
      <c r="H46">
        <f t="shared" si="5"/>
        <v>79.99411764705881</v>
      </c>
      <c r="I46">
        <f t="shared" si="5"/>
        <v>64.08695652173913</v>
      </c>
      <c r="J46" t="e">
        <f t="shared" si="5"/>
        <v>#DIV/0!</v>
      </c>
      <c r="K46">
        <f t="shared" si="5"/>
        <v>0.012611111111111111</v>
      </c>
      <c r="L46">
        <f t="shared" si="5"/>
        <v>1.4882608695652175</v>
      </c>
      <c r="M46">
        <f t="shared" si="5"/>
        <v>0.0482608695652174</v>
      </c>
      <c r="N46" t="e">
        <f t="shared" si="5"/>
        <v>#DIV/0!</v>
      </c>
      <c r="O46" t="e">
        <f t="shared" si="5"/>
        <v>#DIV/0!</v>
      </c>
      <c r="P46">
        <f t="shared" si="5"/>
        <v>0.014333333333333344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0.77</v>
      </c>
      <c r="U46">
        <f t="shared" si="5"/>
        <v>13.808333333333332</v>
      </c>
      <c r="V46">
        <f t="shared" si="5"/>
        <v>1.507826086956522</v>
      </c>
      <c r="W46" t="e">
        <f t="shared" si="5"/>
        <v>#DIV/0!</v>
      </c>
      <c r="X46">
        <f t="shared" si="5"/>
        <v>120.6217391304348</v>
      </c>
      <c r="Y46">
        <f t="shared" si="5"/>
        <v>0.004</v>
      </c>
      <c r="Z46" t="e">
        <f t="shared" si="5"/>
        <v>#DIV/0!</v>
      </c>
      <c r="AA46">
        <f t="shared" si="5"/>
        <v>0.4495652173913043</v>
      </c>
      <c r="AB46" t="e">
        <f t="shared" si="5"/>
        <v>#DIV/0!</v>
      </c>
      <c r="AC46">
        <f t="shared" si="5"/>
        <v>0.14395652173913048</v>
      </c>
      <c r="AD46" t="e">
        <f t="shared" si="5"/>
        <v>#DIV/0!</v>
      </c>
      <c r="AE46">
        <f t="shared" si="5"/>
        <v>0.6582608695652188</v>
      </c>
      <c r="AF46" t="e">
        <f t="shared" si="5"/>
        <v>#DIV/0!</v>
      </c>
      <c r="AG46">
        <f t="shared" si="5"/>
        <v>0.24761538461538465</v>
      </c>
      <c r="AH46">
        <f t="shared" si="5"/>
        <v>0.1461304347826087</v>
      </c>
      <c r="AI46">
        <f t="shared" si="5"/>
        <v>368.1</v>
      </c>
      <c r="AJ46">
        <f t="shared" si="5"/>
        <v>185.1304347826087</v>
      </c>
      <c r="AK46">
        <f t="shared" si="5"/>
        <v>30.6</v>
      </c>
      <c r="AL46">
        <f t="shared" si="5"/>
        <v>0.0016421052631578953</v>
      </c>
      <c r="AM46">
        <f t="shared" si="5"/>
        <v>0.010666666666666665</v>
      </c>
      <c r="AN46">
        <f t="shared" si="5"/>
        <v>0</v>
      </c>
      <c r="AO46">
        <f t="shared" si="5"/>
        <v>0</v>
      </c>
    </row>
    <row r="47" spans="1:41" ht="12.75">
      <c r="A47" t="s">
        <v>112</v>
      </c>
      <c r="D47">
        <f>STDEV(D2:D40)</f>
        <v>0.13802674885401536</v>
      </c>
      <c r="E47">
        <f aca="true" t="shared" si="6" ref="E47:AO47">STDEV(E2:E40)</f>
        <v>0.11658853020549365</v>
      </c>
      <c r="F47">
        <f t="shared" si="6"/>
        <v>13.2664991614216</v>
      </c>
      <c r="G47">
        <f t="shared" si="6"/>
        <v>0.6094402278356319</v>
      </c>
      <c r="H47">
        <f t="shared" si="6"/>
        <v>163.2490408493578</v>
      </c>
      <c r="I47">
        <f t="shared" si="6"/>
        <v>158.2075486773562</v>
      </c>
      <c r="J47" t="e">
        <f t="shared" si="6"/>
        <v>#DIV/0!</v>
      </c>
      <c r="K47">
        <f t="shared" si="6"/>
        <v>0.013983767433491851</v>
      </c>
      <c r="L47">
        <f t="shared" si="6"/>
        <v>0.867235168766042</v>
      </c>
      <c r="M47">
        <f t="shared" si="6"/>
        <v>0.029194048881896764</v>
      </c>
      <c r="N47" t="e">
        <f t="shared" si="6"/>
        <v>#DIV/0!</v>
      </c>
      <c r="O47" t="e">
        <f t="shared" si="6"/>
        <v>#DIV/0!</v>
      </c>
      <c r="P47">
        <f t="shared" si="6"/>
        <v>0.005482755334738738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0.7211872926716829</v>
      </c>
      <c r="U47">
        <f t="shared" si="6"/>
        <v>35.21516869277508</v>
      </c>
      <c r="V47">
        <f t="shared" si="6"/>
        <v>1.9253900585258958</v>
      </c>
      <c r="W47" t="e">
        <f t="shared" si="6"/>
        <v>#DIV/0!</v>
      </c>
      <c r="X47">
        <f t="shared" si="6"/>
        <v>95.92118429647306</v>
      </c>
      <c r="Y47">
        <f t="shared" si="6"/>
        <v>0.004216370213557838</v>
      </c>
      <c r="Z47" t="e">
        <f t="shared" si="6"/>
        <v>#DIV/0!</v>
      </c>
      <c r="AA47">
        <f t="shared" si="6"/>
        <v>0.8749362483833764</v>
      </c>
      <c r="AB47" t="e">
        <f t="shared" si="6"/>
        <v>#DIV/0!</v>
      </c>
      <c r="AC47">
        <f t="shared" si="6"/>
        <v>0.23860760451587945</v>
      </c>
      <c r="AD47" t="e">
        <f t="shared" si="6"/>
        <v>#DIV/0!</v>
      </c>
      <c r="AE47">
        <f t="shared" si="6"/>
        <v>0.43205273430148083</v>
      </c>
      <c r="AF47" t="e">
        <f t="shared" si="6"/>
        <v>#DIV/0!</v>
      </c>
      <c r="AG47">
        <f t="shared" si="6"/>
        <v>0.4604875203632086</v>
      </c>
      <c r="AH47">
        <f t="shared" si="6"/>
        <v>0.15877608714728542</v>
      </c>
      <c r="AI47">
        <f t="shared" si="6"/>
        <v>417.7021067698845</v>
      </c>
      <c r="AJ47">
        <f t="shared" si="6"/>
        <v>46.13744717277442</v>
      </c>
      <c r="AK47">
        <f t="shared" si="6"/>
        <v>27.37334469881238</v>
      </c>
      <c r="AL47">
        <f t="shared" si="6"/>
        <v>0.0014380989725922054</v>
      </c>
      <c r="AM47">
        <f t="shared" si="6"/>
        <v>0.008238122763510304</v>
      </c>
      <c r="AN47">
        <f t="shared" si="6"/>
        <v>0</v>
      </c>
      <c r="AO47">
        <f t="shared" si="6"/>
        <v>0</v>
      </c>
    </row>
    <row r="48" spans="1:41" ht="12.75">
      <c r="A48" t="s">
        <v>113</v>
      </c>
      <c r="D48">
        <f>VAR(D2:D11)</f>
        <v>0.02722222222210904</v>
      </c>
      <c r="E48">
        <f aca="true" t="shared" si="7" ref="E48:AO48">VAR(E2:E11)</f>
        <v>0.02155111111113052</v>
      </c>
      <c r="F48">
        <f t="shared" si="7"/>
        <v>26.544444444434095</v>
      </c>
      <c r="G48">
        <f t="shared" si="7"/>
        <v>0.22567666666667366</v>
      </c>
      <c r="H48">
        <f t="shared" si="7"/>
        <v>39345.66933333334</v>
      </c>
      <c r="I48">
        <f t="shared" si="7"/>
        <v>53709.82222222221</v>
      </c>
      <c r="J48" t="e">
        <f t="shared" si="7"/>
        <v>#DIV/0!</v>
      </c>
      <c r="K48">
        <f t="shared" si="7"/>
        <v>5.1377777777777675E-05</v>
      </c>
      <c r="L48">
        <f t="shared" si="7"/>
        <v>0.7072455555555481</v>
      </c>
      <c r="M48">
        <f t="shared" si="7"/>
        <v>0.001205566666666669</v>
      </c>
      <c r="N48" t="e">
        <f t="shared" si="7"/>
        <v>#DIV/0!</v>
      </c>
      <c r="O48" t="e">
        <f t="shared" si="7"/>
        <v>#DIV/0!</v>
      </c>
      <c r="P48">
        <f t="shared" si="7"/>
        <v>1.0988888888888909E-05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0.5201111111111116</v>
      </c>
      <c r="U48">
        <f t="shared" si="7"/>
        <v>1484.7293333333334</v>
      </c>
      <c r="V48">
        <f t="shared" si="7"/>
        <v>6.54893888888889</v>
      </c>
      <c r="W48" t="e">
        <f t="shared" si="7"/>
        <v>#DIV/0!</v>
      </c>
      <c r="X48">
        <f t="shared" si="7"/>
        <v>16666.944444444445</v>
      </c>
      <c r="Y48">
        <f t="shared" si="7"/>
        <v>1.777777777777777E-05</v>
      </c>
      <c r="Z48" t="e">
        <f t="shared" si="7"/>
        <v>#DIV/0!</v>
      </c>
      <c r="AA48">
        <f t="shared" si="7"/>
        <v>1.5441288888888896</v>
      </c>
      <c r="AB48" t="e">
        <f t="shared" si="7"/>
        <v>#DIV/0!</v>
      </c>
      <c r="AC48">
        <f t="shared" si="7"/>
        <v>0.11069973333333334</v>
      </c>
      <c r="AD48" t="e">
        <f t="shared" si="7"/>
        <v>#DIV/0!</v>
      </c>
      <c r="AE48">
        <f t="shared" si="7"/>
        <v>0.1964099999999986</v>
      </c>
      <c r="AF48" t="e">
        <f t="shared" si="7"/>
        <v>#DIV/0!</v>
      </c>
      <c r="AG48">
        <f t="shared" si="7"/>
        <v>0.2604431555555556</v>
      </c>
      <c r="AH48">
        <f t="shared" si="7"/>
        <v>0.004034711111111115</v>
      </c>
      <c r="AI48">
        <f t="shared" si="7"/>
        <v>174475.05</v>
      </c>
      <c r="AJ48">
        <f t="shared" si="7"/>
        <v>4785.600000000002</v>
      </c>
      <c r="AK48">
        <f t="shared" si="7"/>
        <v>749.3</v>
      </c>
      <c r="AL48">
        <f t="shared" si="7"/>
        <v>1.7416666666666666E-06</v>
      </c>
      <c r="AM48">
        <f t="shared" si="7"/>
        <v>6.786666666666664E-05</v>
      </c>
      <c r="AN48">
        <f t="shared" si="7"/>
        <v>0</v>
      </c>
      <c r="AO48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5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7" width="8.140625" style="0" bestFit="1" customWidth="1"/>
    <col min="8" max="8" width="8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2" width="8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4" width="7.57421875" style="0" bestFit="1" customWidth="1"/>
    <col min="35" max="35" width="8.57421875" style="0" bestFit="1" customWidth="1"/>
    <col min="36" max="36" width="9.57421875" style="0" bestFit="1" customWidth="1"/>
    <col min="37" max="37" width="8.57421875" style="0" bestFit="1" customWidth="1"/>
    <col min="38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</row>
    <row r="2" spans="1:42" ht="12.75">
      <c r="A2" s="4" t="s">
        <v>67</v>
      </c>
      <c r="B2" s="3">
        <v>36803</v>
      </c>
      <c r="C2" s="4">
        <v>1143</v>
      </c>
      <c r="D2" s="4">
        <v>23.3</v>
      </c>
      <c r="E2" s="4">
        <v>7.42</v>
      </c>
      <c r="F2" s="4">
        <v>287</v>
      </c>
      <c r="G2" s="4">
        <v>1.7</v>
      </c>
      <c r="H2" s="4">
        <v>16</v>
      </c>
      <c r="I2" s="4">
        <v>134</v>
      </c>
      <c r="J2" s="4"/>
      <c r="K2" s="4">
        <v>0.02</v>
      </c>
      <c r="L2" s="4">
        <v>5.4</v>
      </c>
      <c r="M2" s="4">
        <v>0.047</v>
      </c>
      <c r="N2" s="4"/>
      <c r="O2" s="4"/>
      <c r="P2" s="4">
        <v>0.03</v>
      </c>
      <c r="Q2" s="4"/>
      <c r="R2" s="4"/>
      <c r="S2" s="4"/>
      <c r="T2" s="4">
        <v>4.8</v>
      </c>
      <c r="U2" s="4">
        <v>4.4</v>
      </c>
      <c r="V2" s="4">
        <v>1.79</v>
      </c>
      <c r="W2" s="4"/>
      <c r="X2" s="4">
        <v>61.2</v>
      </c>
      <c r="Y2" s="4">
        <v>0.003</v>
      </c>
      <c r="Z2" s="4"/>
      <c r="AA2" s="4">
        <v>0.835</v>
      </c>
      <c r="AB2" s="4"/>
      <c r="AC2" s="4">
        <v>0.179</v>
      </c>
      <c r="AD2" s="4"/>
      <c r="AE2" s="4">
        <v>2.1</v>
      </c>
      <c r="AF2" s="4"/>
      <c r="AG2" s="4">
        <v>0.1</v>
      </c>
      <c r="AH2" s="4">
        <v>0.08</v>
      </c>
      <c r="AI2" s="4">
        <v>17</v>
      </c>
      <c r="AJ2" s="4">
        <v>168</v>
      </c>
      <c r="AK2" s="4">
        <v>10</v>
      </c>
      <c r="AL2" s="4"/>
      <c r="AM2" s="4"/>
      <c r="AN2" s="4"/>
      <c r="AO2" s="4"/>
      <c r="AP2" s="4"/>
    </row>
    <row r="3" spans="1:42" ht="12.75">
      <c r="A3" s="4" t="s">
        <v>67</v>
      </c>
      <c r="B3" s="3">
        <v>36896</v>
      </c>
      <c r="C3" s="4">
        <v>1135</v>
      </c>
      <c r="D3" s="4">
        <v>23.4</v>
      </c>
      <c r="E3" s="4">
        <v>7.45</v>
      </c>
      <c r="F3" s="4">
        <v>269</v>
      </c>
      <c r="G3" s="4">
        <v>0.55</v>
      </c>
      <c r="H3" s="4">
        <v>4.7</v>
      </c>
      <c r="I3" s="4">
        <v>125</v>
      </c>
      <c r="J3" s="4"/>
      <c r="K3" s="4">
        <v>0.02</v>
      </c>
      <c r="L3" s="4">
        <v>7.8</v>
      </c>
      <c r="M3" s="4">
        <v>0.057</v>
      </c>
      <c r="N3" s="4"/>
      <c r="O3" s="4"/>
      <c r="P3" s="4">
        <v>0.01</v>
      </c>
      <c r="Q3" s="4"/>
      <c r="R3" s="4"/>
      <c r="S3" s="4"/>
      <c r="T3" s="4">
        <v>5</v>
      </c>
      <c r="U3" s="4">
        <v>4.3</v>
      </c>
      <c r="V3" s="4">
        <v>4.54</v>
      </c>
      <c r="W3" s="4"/>
      <c r="X3" s="4">
        <v>52.5</v>
      </c>
      <c r="Y3" s="4">
        <v>0.003</v>
      </c>
      <c r="Z3" s="4"/>
      <c r="AA3" s="4">
        <v>0.753</v>
      </c>
      <c r="AB3" s="4"/>
      <c r="AC3" s="4">
        <v>0.16</v>
      </c>
      <c r="AD3" s="4"/>
      <c r="AE3" s="4">
        <v>2.16</v>
      </c>
      <c r="AF3" s="4"/>
      <c r="AG3" s="4">
        <v>0.134</v>
      </c>
      <c r="AH3" s="4">
        <v>0.08</v>
      </c>
      <c r="AI3" s="4">
        <v>3</v>
      </c>
      <c r="AJ3" s="4">
        <v>164</v>
      </c>
      <c r="AK3" s="4">
        <v>3</v>
      </c>
      <c r="AL3" s="4"/>
      <c r="AM3" s="4"/>
      <c r="AN3" s="4"/>
      <c r="AO3" s="4"/>
      <c r="AP3" s="4"/>
    </row>
    <row r="4" spans="1:42" ht="12.75">
      <c r="A4" s="4" t="s">
        <v>67</v>
      </c>
      <c r="B4" s="3">
        <v>36984</v>
      </c>
      <c r="C4" s="4">
        <v>1130</v>
      </c>
      <c r="D4" s="4">
        <v>22.9</v>
      </c>
      <c r="E4" s="4">
        <v>6.67</v>
      </c>
      <c r="F4" s="4">
        <v>278</v>
      </c>
      <c r="G4" s="4">
        <v>0.96</v>
      </c>
      <c r="H4" s="4">
        <v>6</v>
      </c>
      <c r="I4" s="4">
        <v>128</v>
      </c>
      <c r="J4" s="4"/>
      <c r="K4" s="4">
        <v>0.02</v>
      </c>
      <c r="L4" s="4">
        <v>5.3</v>
      </c>
      <c r="M4" s="4">
        <v>0.02</v>
      </c>
      <c r="N4" s="4"/>
      <c r="O4" s="4"/>
      <c r="P4" s="4">
        <v>0.01</v>
      </c>
      <c r="Q4" s="4"/>
      <c r="R4" s="4"/>
      <c r="S4" s="4"/>
      <c r="T4" s="4">
        <v>6.3</v>
      </c>
      <c r="U4" s="4">
        <v>16.2</v>
      </c>
      <c r="V4" s="4">
        <v>9.85</v>
      </c>
      <c r="W4" s="4"/>
      <c r="X4" s="4">
        <v>57.1</v>
      </c>
      <c r="Y4" s="4">
        <v>0.003</v>
      </c>
      <c r="Z4" s="4"/>
      <c r="AA4" s="4">
        <v>0.824</v>
      </c>
      <c r="AB4" s="4"/>
      <c r="AC4" s="4">
        <v>0.16</v>
      </c>
      <c r="AD4" s="4"/>
      <c r="AE4" s="4">
        <v>2.28</v>
      </c>
      <c r="AF4" s="4"/>
      <c r="AG4" s="4">
        <v>0.149</v>
      </c>
      <c r="AH4" s="4">
        <v>0.06</v>
      </c>
      <c r="AI4" s="4">
        <v>6.5</v>
      </c>
      <c r="AJ4" s="4">
        <v>166</v>
      </c>
      <c r="AK4" s="4">
        <v>6.5</v>
      </c>
      <c r="AL4" s="4"/>
      <c r="AM4" s="4"/>
      <c r="AN4" s="4"/>
      <c r="AO4" s="4"/>
      <c r="AP4" s="4"/>
    </row>
    <row r="5" spans="1:42" ht="12.75">
      <c r="A5" s="4" t="s">
        <v>67</v>
      </c>
      <c r="B5" s="3">
        <v>37075</v>
      </c>
      <c r="C5" s="4">
        <v>1415</v>
      </c>
      <c r="D5" s="4">
        <v>22.6</v>
      </c>
      <c r="E5" s="4">
        <v>7.12</v>
      </c>
      <c r="F5" s="4">
        <v>211</v>
      </c>
      <c r="G5" s="4">
        <v>1.53</v>
      </c>
      <c r="H5" s="4">
        <v>2.6</v>
      </c>
      <c r="I5" s="4">
        <v>131</v>
      </c>
      <c r="J5" s="4"/>
      <c r="K5" s="4">
        <v>0.02</v>
      </c>
      <c r="L5" s="4">
        <v>6.5</v>
      </c>
      <c r="M5" s="4">
        <v>0.02</v>
      </c>
      <c r="N5" s="4"/>
      <c r="O5" s="4"/>
      <c r="P5" s="4">
        <v>0.02</v>
      </c>
      <c r="Q5" s="4"/>
      <c r="R5" s="4"/>
      <c r="S5" s="4"/>
      <c r="T5" s="4">
        <v>8</v>
      </c>
      <c r="U5" s="4">
        <v>5.1</v>
      </c>
      <c r="V5" s="4">
        <v>1.79</v>
      </c>
      <c r="W5" s="4"/>
      <c r="X5" s="4">
        <v>59.8</v>
      </c>
      <c r="Y5" s="4">
        <v>0.003</v>
      </c>
      <c r="Z5" s="4"/>
      <c r="AA5" s="4">
        <v>0.84</v>
      </c>
      <c r="AB5" s="4"/>
      <c r="AC5" s="4">
        <v>0.16</v>
      </c>
      <c r="AD5" s="4"/>
      <c r="AE5" s="4">
        <v>2.09</v>
      </c>
      <c r="AF5" s="4"/>
      <c r="AG5" s="4">
        <v>0.1</v>
      </c>
      <c r="AH5" s="4">
        <v>0.05</v>
      </c>
      <c r="AI5" s="4">
        <v>1</v>
      </c>
      <c r="AJ5" s="4">
        <v>162</v>
      </c>
      <c r="AK5" s="4">
        <v>1</v>
      </c>
      <c r="AL5" s="4"/>
      <c r="AM5" s="4"/>
      <c r="AN5" s="4"/>
      <c r="AO5" s="4"/>
      <c r="AP5" s="4"/>
    </row>
    <row r="6" spans="1:42" ht="12.75">
      <c r="A6" s="4" t="s">
        <v>67</v>
      </c>
      <c r="B6" s="3">
        <v>37182</v>
      </c>
      <c r="C6" s="4">
        <v>1345</v>
      </c>
      <c r="D6" s="4">
        <v>23.4</v>
      </c>
      <c r="E6" s="4">
        <v>7.24</v>
      </c>
      <c r="F6" s="4">
        <v>253</v>
      </c>
      <c r="G6" s="4">
        <v>1.37</v>
      </c>
      <c r="H6" s="4">
        <v>4.3</v>
      </c>
      <c r="I6" s="4">
        <v>129</v>
      </c>
      <c r="J6" s="4"/>
      <c r="K6" s="4">
        <v>0.02</v>
      </c>
      <c r="L6" s="4">
        <v>5</v>
      </c>
      <c r="M6" s="4">
        <v>0.1</v>
      </c>
      <c r="N6" s="4"/>
      <c r="O6" s="4"/>
      <c r="P6" s="4">
        <v>0.01</v>
      </c>
      <c r="Q6" s="4"/>
      <c r="R6" s="4"/>
      <c r="S6" s="4"/>
      <c r="T6" s="4">
        <v>5.6</v>
      </c>
      <c r="U6" s="4">
        <v>4.6</v>
      </c>
      <c r="V6" s="4">
        <v>2.16</v>
      </c>
      <c r="W6" s="4"/>
      <c r="X6" s="4">
        <v>59.1</v>
      </c>
      <c r="Y6" s="4">
        <v>0.002</v>
      </c>
      <c r="Z6" s="4"/>
      <c r="AA6" s="4">
        <v>0.844</v>
      </c>
      <c r="AB6" s="4"/>
      <c r="AC6" s="4">
        <v>0.192</v>
      </c>
      <c r="AD6" s="4"/>
      <c r="AE6" s="4">
        <v>3.69</v>
      </c>
      <c r="AF6" s="4"/>
      <c r="AG6" s="4">
        <v>0.13</v>
      </c>
      <c r="AH6" s="4">
        <v>0.04</v>
      </c>
      <c r="AI6" s="4">
        <v>0.7</v>
      </c>
      <c r="AJ6" s="4">
        <v>92</v>
      </c>
      <c r="AK6" s="4">
        <v>0.7</v>
      </c>
      <c r="AL6" s="4">
        <v>0</v>
      </c>
      <c r="AM6" s="4">
        <v>0.003</v>
      </c>
      <c r="AN6" s="4"/>
      <c r="AO6" s="4"/>
      <c r="AP6" s="4"/>
    </row>
    <row r="7" spans="1:42" ht="12.75">
      <c r="A7" s="4" t="s">
        <v>67</v>
      </c>
      <c r="B7" s="3">
        <v>37259</v>
      </c>
      <c r="C7" s="4">
        <v>830</v>
      </c>
      <c r="D7" s="4">
        <v>23.3</v>
      </c>
      <c r="E7" s="4">
        <v>7.31</v>
      </c>
      <c r="F7" s="4">
        <v>241</v>
      </c>
      <c r="G7" s="4">
        <v>0.27</v>
      </c>
      <c r="H7" s="4">
        <v>2</v>
      </c>
      <c r="I7" s="4">
        <v>130</v>
      </c>
      <c r="J7" s="4"/>
      <c r="K7" s="4">
        <v>0.02</v>
      </c>
      <c r="L7" s="4">
        <v>2.86</v>
      </c>
      <c r="M7" s="4">
        <v>0.085</v>
      </c>
      <c r="N7" s="4"/>
      <c r="O7" s="4"/>
      <c r="P7" s="4">
        <v>0.09</v>
      </c>
      <c r="Q7" s="4"/>
      <c r="R7" s="4"/>
      <c r="S7" s="4"/>
      <c r="T7" s="4">
        <v>5.2</v>
      </c>
      <c r="U7" s="4">
        <v>5.8</v>
      </c>
      <c r="V7" s="4">
        <v>1.82</v>
      </c>
      <c r="W7" s="4"/>
      <c r="X7" s="4">
        <v>52.1</v>
      </c>
      <c r="Y7" s="4">
        <v>0.005</v>
      </c>
      <c r="Z7" s="4"/>
      <c r="AA7" s="4">
        <v>0.783</v>
      </c>
      <c r="AB7" s="4"/>
      <c r="AC7" s="4">
        <v>0.16</v>
      </c>
      <c r="AD7" s="4"/>
      <c r="AE7" s="4">
        <v>2.14</v>
      </c>
      <c r="AF7" s="4"/>
      <c r="AG7" s="4">
        <v>0.117</v>
      </c>
      <c r="AH7" s="4">
        <v>0.05</v>
      </c>
      <c r="AI7" s="4">
        <v>0.7</v>
      </c>
      <c r="AJ7" s="4">
        <v>156</v>
      </c>
      <c r="AK7" s="4">
        <v>0.7</v>
      </c>
      <c r="AL7" s="4">
        <v>0.002</v>
      </c>
      <c r="AM7" s="4">
        <v>0.005</v>
      </c>
      <c r="AN7" s="4">
        <v>0.011</v>
      </c>
      <c r="AO7" s="4">
        <v>0.011</v>
      </c>
      <c r="AP7" s="4"/>
    </row>
    <row r="8" spans="1:42" ht="12.75">
      <c r="A8" s="4" t="s">
        <v>67</v>
      </c>
      <c r="B8" s="3">
        <v>37349</v>
      </c>
      <c r="C8" s="4">
        <v>1320</v>
      </c>
      <c r="D8" s="4">
        <v>23.3</v>
      </c>
      <c r="E8" s="4">
        <v>7.73</v>
      </c>
      <c r="F8" s="4">
        <v>282</v>
      </c>
      <c r="G8" s="4">
        <v>0.23</v>
      </c>
      <c r="H8" s="4">
        <v>1.8</v>
      </c>
      <c r="I8" s="4">
        <v>119</v>
      </c>
      <c r="J8" s="4"/>
      <c r="K8" s="4">
        <v>0.02</v>
      </c>
      <c r="L8" s="4">
        <v>4.55</v>
      </c>
      <c r="M8" s="4">
        <v>0.05</v>
      </c>
      <c r="N8" s="4"/>
      <c r="O8" s="4"/>
      <c r="P8" s="4">
        <v>0.005</v>
      </c>
      <c r="Q8" s="4"/>
      <c r="R8" s="4"/>
      <c r="S8" s="4"/>
      <c r="T8" s="4">
        <v>5.2</v>
      </c>
      <c r="U8" s="4">
        <v>0.8</v>
      </c>
      <c r="V8" s="4">
        <v>1.83</v>
      </c>
      <c r="W8" s="4"/>
      <c r="X8" s="4">
        <v>53.6</v>
      </c>
      <c r="Y8" s="4">
        <v>0.001</v>
      </c>
      <c r="Z8" s="4"/>
      <c r="AA8" s="4">
        <v>0.774</v>
      </c>
      <c r="AB8" s="4"/>
      <c r="AC8" s="4">
        <v>0.213</v>
      </c>
      <c r="AD8" s="4"/>
      <c r="AE8" s="4">
        <v>2.7</v>
      </c>
      <c r="AF8" s="4"/>
      <c r="AG8" s="4">
        <v>0.116</v>
      </c>
      <c r="AH8" s="4">
        <v>0.04</v>
      </c>
      <c r="AI8" s="4"/>
      <c r="AJ8" s="4">
        <v>150</v>
      </c>
      <c r="AK8" s="4"/>
      <c r="AL8" s="4">
        <v>0.0005</v>
      </c>
      <c r="AM8" s="4">
        <v>0.023</v>
      </c>
      <c r="AN8" s="4">
        <v>0.013</v>
      </c>
      <c r="AO8" s="4">
        <v>0.013</v>
      </c>
      <c r="AP8" s="4"/>
    </row>
    <row r="9" spans="1:42" ht="12.75">
      <c r="A9" s="4" t="s">
        <v>67</v>
      </c>
      <c r="B9" s="3">
        <v>37440</v>
      </c>
      <c r="C9" s="4">
        <v>1000</v>
      </c>
      <c r="D9" s="4">
        <v>23.8</v>
      </c>
      <c r="E9" s="4">
        <v>7.37</v>
      </c>
      <c r="F9" s="4">
        <v>300</v>
      </c>
      <c r="G9" s="4">
        <v>-0.97</v>
      </c>
      <c r="H9" s="4">
        <v>1.8</v>
      </c>
      <c r="I9" s="4">
        <v>128</v>
      </c>
      <c r="J9" s="4"/>
      <c r="K9" s="4">
        <v>0.02</v>
      </c>
      <c r="L9" s="4">
        <v>4.82</v>
      </c>
      <c r="M9" s="4">
        <v>0.046</v>
      </c>
      <c r="N9" s="4"/>
      <c r="O9" s="4"/>
      <c r="P9" s="4">
        <v>0.208</v>
      </c>
      <c r="Q9" s="4"/>
      <c r="R9" s="4"/>
      <c r="S9" s="4"/>
      <c r="T9" s="4">
        <v>6.9</v>
      </c>
      <c r="U9" s="4">
        <v>0.7</v>
      </c>
      <c r="V9" s="4">
        <v>5.48</v>
      </c>
      <c r="W9" s="4"/>
      <c r="X9" s="4">
        <v>58</v>
      </c>
      <c r="Y9" s="4">
        <v>0.001</v>
      </c>
      <c r="Z9" s="4"/>
      <c r="AA9" s="4">
        <v>0.789</v>
      </c>
      <c r="AB9" s="4"/>
      <c r="AC9" s="4">
        <v>0.16</v>
      </c>
      <c r="AD9" s="4"/>
      <c r="AE9" s="4">
        <v>1.7</v>
      </c>
      <c r="AF9" s="4"/>
      <c r="AG9" s="4">
        <v>0.09</v>
      </c>
      <c r="AH9" s="4">
        <v>0.087</v>
      </c>
      <c r="AI9" s="4"/>
      <c r="AJ9" s="4">
        <v>174</v>
      </c>
      <c r="AK9" s="4"/>
      <c r="AL9" s="4">
        <v>0.0001</v>
      </c>
      <c r="AM9" s="4">
        <v>0.023</v>
      </c>
      <c r="AN9" s="4">
        <v>0.01</v>
      </c>
      <c r="AO9" s="4">
        <v>0.01</v>
      </c>
      <c r="AP9" s="4"/>
    </row>
    <row r="10" spans="1:42" ht="12.75">
      <c r="A10" s="4" t="s">
        <v>67</v>
      </c>
      <c r="B10" s="3">
        <v>37552</v>
      </c>
      <c r="C10" s="4">
        <v>830</v>
      </c>
      <c r="D10" s="4">
        <v>24.4</v>
      </c>
      <c r="E10" s="4">
        <v>7.29</v>
      </c>
      <c r="F10" s="4">
        <v>315</v>
      </c>
      <c r="G10" s="4">
        <v>1.05</v>
      </c>
      <c r="H10" s="4">
        <v>8.9</v>
      </c>
      <c r="I10" s="4">
        <v>141</v>
      </c>
      <c r="J10" s="4"/>
      <c r="K10" s="4">
        <v>0.2</v>
      </c>
      <c r="L10" s="4">
        <v>5.21</v>
      </c>
      <c r="M10" s="4">
        <v>0.09</v>
      </c>
      <c r="N10" s="4"/>
      <c r="O10" s="4"/>
      <c r="P10" s="4">
        <v>0.5</v>
      </c>
      <c r="Q10" s="4"/>
      <c r="R10" s="4"/>
      <c r="S10" s="4"/>
      <c r="T10" s="4">
        <v>6.8</v>
      </c>
      <c r="U10" s="4">
        <v>1</v>
      </c>
      <c r="V10" s="4">
        <v>3.1</v>
      </c>
      <c r="W10" s="4"/>
      <c r="X10" s="4">
        <v>60.3</v>
      </c>
      <c r="Y10" s="4">
        <v>0.01</v>
      </c>
      <c r="Z10" s="4"/>
      <c r="AA10" s="4">
        <v>0.874</v>
      </c>
      <c r="AB10" s="4"/>
      <c r="AC10" s="4">
        <v>0.514</v>
      </c>
      <c r="AD10" s="4"/>
      <c r="AE10" s="4">
        <v>2.08</v>
      </c>
      <c r="AF10" s="4"/>
      <c r="AG10" s="4">
        <v>0.12</v>
      </c>
      <c r="AH10" s="4">
        <v>0.2</v>
      </c>
      <c r="AI10" s="4"/>
      <c r="AJ10" s="4">
        <v>171</v>
      </c>
      <c r="AK10" s="4"/>
      <c r="AL10" s="4">
        <v>0.005</v>
      </c>
      <c r="AM10" s="4">
        <v>0.05</v>
      </c>
      <c r="AN10" s="4"/>
      <c r="AO10" s="4"/>
      <c r="AP10" s="4"/>
    </row>
    <row r="11" spans="1:42" ht="12.75">
      <c r="A11" s="4" t="s">
        <v>67</v>
      </c>
      <c r="B11" s="3">
        <v>37623</v>
      </c>
      <c r="C11" s="4">
        <v>1300</v>
      </c>
      <c r="D11" s="4">
        <v>24.1</v>
      </c>
      <c r="E11" s="4">
        <v>7.35</v>
      </c>
      <c r="F11" s="4">
        <v>291</v>
      </c>
      <c r="G11" s="4">
        <v>1.11</v>
      </c>
      <c r="H11" s="4">
        <v>2.9</v>
      </c>
      <c r="I11" s="4">
        <v>136</v>
      </c>
      <c r="J11" s="4"/>
      <c r="K11" s="4">
        <v>0.037</v>
      </c>
      <c r="L11" s="4">
        <v>0.15</v>
      </c>
      <c r="M11" s="4">
        <v>0.1</v>
      </c>
      <c r="N11" s="4"/>
      <c r="O11" s="4"/>
      <c r="P11" s="4">
        <v>0.18</v>
      </c>
      <c r="Q11" s="4"/>
      <c r="R11" s="4"/>
      <c r="S11" s="4"/>
      <c r="T11" s="4">
        <v>6.2</v>
      </c>
      <c r="U11" s="4">
        <v>1.2</v>
      </c>
      <c r="V11" s="4">
        <v>4</v>
      </c>
      <c r="W11" s="4"/>
      <c r="X11" s="4">
        <v>53.5</v>
      </c>
      <c r="Y11" s="4">
        <v>0.003</v>
      </c>
      <c r="Z11" s="4"/>
      <c r="AA11" s="4">
        <v>0.771</v>
      </c>
      <c r="AB11" s="4"/>
      <c r="AC11" s="4">
        <v>0.064</v>
      </c>
      <c r="AD11" s="4"/>
      <c r="AE11" s="4">
        <v>2.11</v>
      </c>
      <c r="AF11" s="4"/>
      <c r="AG11" s="4">
        <v>0.1</v>
      </c>
      <c r="AH11" s="4">
        <v>0.5</v>
      </c>
      <c r="AI11" s="4"/>
      <c r="AJ11" s="4">
        <v>119</v>
      </c>
      <c r="AK11" s="4"/>
      <c r="AL11" s="4">
        <v>0.003</v>
      </c>
      <c r="AM11" s="4">
        <v>0.01</v>
      </c>
      <c r="AN11" s="4"/>
      <c r="AO11" s="4"/>
      <c r="AP11" s="4"/>
    </row>
    <row r="12" spans="1:42" ht="12.75">
      <c r="A12" s="4" t="s">
        <v>67</v>
      </c>
      <c r="B12" s="3">
        <v>37712</v>
      </c>
      <c r="C12" s="4">
        <v>1000</v>
      </c>
      <c r="D12" s="4">
        <v>22.7</v>
      </c>
      <c r="E12" s="4">
        <v>7.46</v>
      </c>
      <c r="F12" s="4">
        <v>273</v>
      </c>
      <c r="G12" s="4">
        <v>0.25</v>
      </c>
      <c r="H12" s="4">
        <v>3.4</v>
      </c>
      <c r="I12" s="4">
        <v>125</v>
      </c>
      <c r="J12" s="4"/>
      <c r="K12" s="4">
        <v>0.037</v>
      </c>
      <c r="L12" s="4">
        <v>6.96</v>
      </c>
      <c r="M12" s="4">
        <v>0.11</v>
      </c>
      <c r="N12" s="4"/>
      <c r="O12" s="4"/>
      <c r="P12" s="4">
        <v>0.008</v>
      </c>
      <c r="Q12" s="4"/>
      <c r="R12" s="4"/>
      <c r="S12" s="4"/>
      <c r="T12" s="4">
        <v>3.7</v>
      </c>
      <c r="U12" s="4">
        <v>0.8</v>
      </c>
      <c r="V12" s="4">
        <v>4.9</v>
      </c>
      <c r="W12" s="4"/>
      <c r="X12" s="4">
        <v>51.8</v>
      </c>
      <c r="Y12" s="4">
        <v>0.002</v>
      </c>
      <c r="Z12" s="4"/>
      <c r="AA12" s="4">
        <v>0.779</v>
      </c>
      <c r="AB12" s="4"/>
      <c r="AC12" s="4">
        <v>0.087</v>
      </c>
      <c r="AD12" s="4"/>
      <c r="AE12" s="4">
        <v>2.72</v>
      </c>
      <c r="AF12" s="4"/>
      <c r="AG12" s="4">
        <v>0.1</v>
      </c>
      <c r="AH12" s="4">
        <v>0.3</v>
      </c>
      <c r="AI12" s="4"/>
      <c r="AJ12" s="4">
        <v>151</v>
      </c>
      <c r="AK12" s="4"/>
      <c r="AL12" s="4">
        <v>0.003</v>
      </c>
      <c r="AM12" s="4">
        <v>0.01</v>
      </c>
      <c r="AN12" s="4"/>
      <c r="AO12" s="4"/>
      <c r="AP12" s="4"/>
    </row>
    <row r="13" spans="1:42" ht="12.75">
      <c r="A13" s="4" t="s">
        <v>67</v>
      </c>
      <c r="B13" s="3">
        <v>37895</v>
      </c>
      <c r="C13" s="4">
        <v>1600</v>
      </c>
      <c r="D13" s="4"/>
      <c r="E13" s="4">
        <v>7.21</v>
      </c>
      <c r="F13" s="4">
        <v>280</v>
      </c>
      <c r="G13" s="4">
        <v>1.1</v>
      </c>
      <c r="H13" s="4"/>
      <c r="I13" s="4">
        <v>143</v>
      </c>
      <c r="J13" s="4"/>
      <c r="K13" s="4">
        <v>0.037</v>
      </c>
      <c r="L13" s="4">
        <v>5.44</v>
      </c>
      <c r="M13" s="4">
        <v>0.05</v>
      </c>
      <c r="N13" s="4"/>
      <c r="O13" s="4"/>
      <c r="P13" s="4">
        <v>0.126</v>
      </c>
      <c r="Q13" s="4"/>
      <c r="R13" s="4"/>
      <c r="S13" s="4"/>
      <c r="T13" s="4"/>
      <c r="U13" s="4"/>
      <c r="V13" s="4">
        <v>1.31</v>
      </c>
      <c r="W13" s="4"/>
      <c r="X13" s="4">
        <v>55.6</v>
      </c>
      <c r="Y13" s="4"/>
      <c r="Z13" s="4"/>
      <c r="AA13" s="4">
        <v>0.826</v>
      </c>
      <c r="AB13" s="4"/>
      <c r="AC13" s="4">
        <v>0.14</v>
      </c>
      <c r="AD13" s="4"/>
      <c r="AE13" s="4">
        <v>2.22</v>
      </c>
      <c r="AF13" s="4"/>
      <c r="AG13" s="4">
        <v>0.116</v>
      </c>
      <c r="AH13" s="4">
        <v>0.22</v>
      </c>
      <c r="AI13" s="4"/>
      <c r="AJ13" s="4">
        <v>239</v>
      </c>
      <c r="AK13" s="4"/>
      <c r="AL13" s="4">
        <v>0.0003</v>
      </c>
      <c r="AM13" s="4"/>
      <c r="AN13" s="4"/>
      <c r="AO13" s="4"/>
      <c r="AP13" s="4"/>
    </row>
    <row r="14" spans="1:42" ht="12.75">
      <c r="A14" s="4" t="s">
        <v>67</v>
      </c>
      <c r="B14" s="3">
        <v>38631</v>
      </c>
      <c r="C14" s="4">
        <v>1135</v>
      </c>
      <c r="D14" s="4"/>
      <c r="E14" s="4">
        <v>7.68</v>
      </c>
      <c r="F14" s="4">
        <v>259</v>
      </c>
      <c r="G14" s="4">
        <v>1.34</v>
      </c>
      <c r="H14" s="4"/>
      <c r="I14" s="4">
        <v>120</v>
      </c>
      <c r="J14" s="4"/>
      <c r="K14" s="4"/>
      <c r="L14" s="4">
        <v>6.51</v>
      </c>
      <c r="M14" s="4"/>
      <c r="N14" s="4"/>
      <c r="O14" s="4"/>
      <c r="P14" s="4"/>
      <c r="Q14" s="4"/>
      <c r="R14" s="4"/>
      <c r="S14" s="4"/>
      <c r="T14" s="4"/>
      <c r="U14" s="4"/>
      <c r="V14" s="4">
        <v>8.29</v>
      </c>
      <c r="W14" s="4"/>
      <c r="X14" s="4">
        <v>51.6</v>
      </c>
      <c r="Y14" s="4"/>
      <c r="Z14" s="4"/>
      <c r="AA14" s="4">
        <v>0.791</v>
      </c>
      <c r="AB14" s="4"/>
      <c r="AC14" s="4">
        <v>0.15</v>
      </c>
      <c r="AD14" s="4"/>
      <c r="AE14" s="4">
        <v>2.54</v>
      </c>
      <c r="AF14" s="4"/>
      <c r="AG14" s="4">
        <v>0.106</v>
      </c>
      <c r="AH14" s="4">
        <v>0.11</v>
      </c>
      <c r="AI14" s="4"/>
      <c r="AJ14" s="4">
        <v>149</v>
      </c>
      <c r="AK14" s="4"/>
      <c r="AL14" s="4">
        <v>0.0035</v>
      </c>
      <c r="AM14" s="4"/>
      <c r="AN14" s="4"/>
      <c r="AO14" s="4"/>
      <c r="AP14" s="4"/>
    </row>
    <row r="15" spans="1:42" ht="12.75">
      <c r="A15" s="4" t="s">
        <v>67</v>
      </c>
      <c r="B15" s="3">
        <v>37804</v>
      </c>
      <c r="C15" s="4">
        <v>1230</v>
      </c>
      <c r="D15" s="4"/>
      <c r="E15" s="4">
        <v>7.4</v>
      </c>
      <c r="F15" s="4">
        <v>262</v>
      </c>
      <c r="G15" s="4">
        <v>1.46</v>
      </c>
      <c r="H15" s="4">
        <v>2.3</v>
      </c>
      <c r="I15" s="4">
        <v>125</v>
      </c>
      <c r="J15" s="4"/>
      <c r="K15" s="4">
        <v>0.05</v>
      </c>
      <c r="L15" s="4">
        <v>5.61</v>
      </c>
      <c r="M15" s="4">
        <v>0.1</v>
      </c>
      <c r="N15" s="4"/>
      <c r="O15" s="4"/>
      <c r="P15" s="4">
        <v>0.007</v>
      </c>
      <c r="Q15" s="4"/>
      <c r="R15" s="4"/>
      <c r="S15" s="4"/>
      <c r="T15" s="4"/>
      <c r="U15" s="4">
        <v>5.3</v>
      </c>
      <c r="V15" s="4">
        <v>4</v>
      </c>
      <c r="W15" s="4"/>
      <c r="X15" s="4">
        <v>49.9</v>
      </c>
      <c r="Y15" s="4"/>
      <c r="Z15" s="4"/>
      <c r="AA15" s="4">
        <v>0.747</v>
      </c>
      <c r="AB15" s="4"/>
      <c r="AC15" s="4">
        <v>0.089</v>
      </c>
      <c r="AD15" s="4"/>
      <c r="AE15" s="4">
        <v>2.34</v>
      </c>
      <c r="AF15" s="4"/>
      <c r="AG15" s="4">
        <v>0.11</v>
      </c>
      <c r="AH15" s="4">
        <v>0.1</v>
      </c>
      <c r="AI15" s="4"/>
      <c r="AJ15" s="4">
        <v>118</v>
      </c>
      <c r="AK15" s="4"/>
      <c r="AL15" s="4">
        <v>0.003</v>
      </c>
      <c r="AM15" s="4"/>
      <c r="AN15" s="4"/>
      <c r="AO15" s="4"/>
      <c r="AP15" s="4"/>
    </row>
    <row r="16" spans="1:42" ht="12.75">
      <c r="A16" s="4" t="s">
        <v>67</v>
      </c>
      <c r="B16" s="3">
        <v>37992</v>
      </c>
      <c r="C16" s="4">
        <v>815</v>
      </c>
      <c r="D16" s="4"/>
      <c r="E16" s="4">
        <v>7.3</v>
      </c>
      <c r="F16" s="4">
        <v>293</v>
      </c>
      <c r="G16" s="4">
        <v>0.11</v>
      </c>
      <c r="H16" s="4"/>
      <c r="I16" s="4">
        <v>128</v>
      </c>
      <c r="J16" s="4"/>
      <c r="K16" s="4">
        <v>0.04</v>
      </c>
      <c r="L16" s="4">
        <v>5.56</v>
      </c>
      <c r="M16" s="4">
        <v>0.04</v>
      </c>
      <c r="N16" s="4"/>
      <c r="O16" s="4"/>
      <c r="P16" s="4">
        <v>0.011</v>
      </c>
      <c r="Q16" s="4"/>
      <c r="R16" s="4"/>
      <c r="S16" s="4"/>
      <c r="T16" s="4"/>
      <c r="U16" s="4"/>
      <c r="V16" s="4">
        <v>2.66</v>
      </c>
      <c r="W16" s="4"/>
      <c r="X16" s="4">
        <v>52.6</v>
      </c>
      <c r="Y16" s="4"/>
      <c r="Z16" s="4"/>
      <c r="AA16" s="4">
        <v>0.726</v>
      </c>
      <c r="AB16" s="4"/>
      <c r="AC16" s="4">
        <v>0.14</v>
      </c>
      <c r="AD16" s="4"/>
      <c r="AE16" s="4">
        <v>2.49</v>
      </c>
      <c r="AF16" s="4"/>
      <c r="AG16" s="4">
        <v>0.122</v>
      </c>
      <c r="AH16" s="4">
        <v>0.42</v>
      </c>
      <c r="AI16" s="4"/>
      <c r="AJ16" s="4">
        <v>167</v>
      </c>
      <c r="AK16" s="4"/>
      <c r="AL16" s="4">
        <v>0.0003</v>
      </c>
      <c r="AM16" s="4"/>
      <c r="AN16" s="4"/>
      <c r="AO16" s="4"/>
      <c r="AP16" s="4"/>
    </row>
    <row r="17" spans="1:42" ht="12.75">
      <c r="A17" s="4" t="s">
        <v>67</v>
      </c>
      <c r="B17" s="3">
        <v>38540</v>
      </c>
      <c r="C17" s="4">
        <v>1500</v>
      </c>
      <c r="D17" s="4"/>
      <c r="E17" s="4">
        <v>6.82</v>
      </c>
      <c r="F17" s="4">
        <v>240</v>
      </c>
      <c r="G17" s="4">
        <v>5.82</v>
      </c>
      <c r="H17" s="4"/>
      <c r="I17" s="4">
        <v>123</v>
      </c>
      <c r="J17" s="4"/>
      <c r="K17" s="4"/>
      <c r="L17" s="4">
        <v>6.21</v>
      </c>
      <c r="M17" s="4">
        <v>0.048</v>
      </c>
      <c r="N17" s="4"/>
      <c r="O17" s="4"/>
      <c r="P17" s="4"/>
      <c r="Q17" s="4"/>
      <c r="R17" s="4"/>
      <c r="S17" s="4"/>
      <c r="T17" s="4"/>
      <c r="U17" s="4"/>
      <c r="V17" s="4">
        <v>3.08</v>
      </c>
      <c r="W17" s="4"/>
      <c r="X17" s="4">
        <v>52.6</v>
      </c>
      <c r="Y17" s="4"/>
      <c r="Z17" s="4"/>
      <c r="AA17" s="4">
        <v>0.79</v>
      </c>
      <c r="AB17" s="4"/>
      <c r="AC17" s="4">
        <v>0.17</v>
      </c>
      <c r="AD17" s="4"/>
      <c r="AE17" s="4">
        <v>2.66</v>
      </c>
      <c r="AF17" s="4"/>
      <c r="AG17" s="4">
        <v>0.108</v>
      </c>
      <c r="AH17" s="4">
        <v>0.33</v>
      </c>
      <c r="AI17" s="4"/>
      <c r="AJ17" s="4">
        <v>133</v>
      </c>
      <c r="AK17" s="4"/>
      <c r="AL17" s="4">
        <v>0.0035</v>
      </c>
      <c r="AM17" s="4"/>
      <c r="AN17" s="4"/>
      <c r="AO17" s="4"/>
      <c r="AP17" s="4"/>
    </row>
    <row r="18" spans="1:42" ht="12.75">
      <c r="A18" s="4" t="s">
        <v>67</v>
      </c>
      <c r="B18" s="3">
        <v>38267</v>
      </c>
      <c r="C18" s="4">
        <v>830</v>
      </c>
      <c r="D18" s="4"/>
      <c r="E18" s="4">
        <v>7.5</v>
      </c>
      <c r="F18" s="4">
        <v>266</v>
      </c>
      <c r="G18" s="4"/>
      <c r="H18" s="4">
        <v>24.6</v>
      </c>
      <c r="I18" s="4">
        <v>121</v>
      </c>
      <c r="J18" s="4"/>
      <c r="K18" s="4">
        <v>0.04</v>
      </c>
      <c r="L18" s="4">
        <v>6.32</v>
      </c>
      <c r="M18" s="4">
        <v>0.1</v>
      </c>
      <c r="N18" s="4"/>
      <c r="O18" s="4"/>
      <c r="P18" s="4"/>
      <c r="Q18" s="4"/>
      <c r="R18" s="4"/>
      <c r="S18" s="4"/>
      <c r="T18" s="4"/>
      <c r="U18" s="4"/>
      <c r="V18" s="4">
        <v>1.18</v>
      </c>
      <c r="W18" s="4"/>
      <c r="X18" s="4">
        <v>47.9</v>
      </c>
      <c r="Y18" s="4"/>
      <c r="Z18" s="4"/>
      <c r="AA18" s="4">
        <v>0.802</v>
      </c>
      <c r="AB18" s="4"/>
      <c r="AC18" s="4">
        <v>6.21</v>
      </c>
      <c r="AD18" s="4"/>
      <c r="AE18" s="4">
        <v>3.92</v>
      </c>
      <c r="AF18" s="4"/>
      <c r="AG18" s="4">
        <v>0.363</v>
      </c>
      <c r="AH18" s="4">
        <v>0.41</v>
      </c>
      <c r="AI18" s="4"/>
      <c r="AJ18" s="4">
        <v>134</v>
      </c>
      <c r="AK18" s="4"/>
      <c r="AL18" s="4">
        <v>0.0003</v>
      </c>
      <c r="AM18" s="4"/>
      <c r="AN18" s="4"/>
      <c r="AO18" s="4"/>
      <c r="AP18" s="4"/>
    </row>
    <row r="19" spans="1:42" ht="12.75">
      <c r="A19" s="4" t="s">
        <v>67</v>
      </c>
      <c r="B19" s="3">
        <v>38079</v>
      </c>
      <c r="C19" s="4">
        <v>955</v>
      </c>
      <c r="D19" s="4"/>
      <c r="E19" s="4">
        <v>7.17</v>
      </c>
      <c r="F19" s="4">
        <v>307</v>
      </c>
      <c r="G19" s="4"/>
      <c r="H19" s="4">
        <v>25.4</v>
      </c>
      <c r="I19" s="4">
        <v>134</v>
      </c>
      <c r="J19" s="4"/>
      <c r="K19" s="4">
        <v>0.04</v>
      </c>
      <c r="L19" s="4">
        <v>4.33</v>
      </c>
      <c r="M19" s="4">
        <v>0.03</v>
      </c>
      <c r="N19" s="4"/>
      <c r="O19" s="4"/>
      <c r="P19" s="4">
        <v>0.21</v>
      </c>
      <c r="Q19" s="4"/>
      <c r="R19" s="4"/>
      <c r="S19" s="4"/>
      <c r="T19" s="4"/>
      <c r="U19" s="4"/>
      <c r="V19" s="4">
        <v>4.27</v>
      </c>
      <c r="W19" s="4"/>
      <c r="X19" s="4">
        <v>60.5</v>
      </c>
      <c r="Y19" s="4"/>
      <c r="Z19" s="4"/>
      <c r="AA19" s="4">
        <v>0.856</v>
      </c>
      <c r="AB19" s="4"/>
      <c r="AC19" s="4">
        <v>0.18</v>
      </c>
      <c r="AD19" s="4"/>
      <c r="AE19" s="4">
        <v>2.51</v>
      </c>
      <c r="AF19" s="4"/>
      <c r="AG19" s="4">
        <v>0.213</v>
      </c>
      <c r="AH19" s="4">
        <v>0.11</v>
      </c>
      <c r="AI19" s="4"/>
      <c r="AJ19" s="4">
        <v>166</v>
      </c>
      <c r="AK19" s="4"/>
      <c r="AL19" s="4">
        <v>0.0003</v>
      </c>
      <c r="AM19" s="4"/>
      <c r="AN19" s="4"/>
      <c r="AO19" s="4"/>
      <c r="AP19" s="4"/>
    </row>
    <row r="20" spans="1:42" ht="12.75">
      <c r="A20" s="4" t="s">
        <v>67</v>
      </c>
      <c r="B20" s="3">
        <v>38174</v>
      </c>
      <c r="C20" s="4">
        <v>1530</v>
      </c>
      <c r="D20" s="4"/>
      <c r="E20" s="4">
        <v>7.18</v>
      </c>
      <c r="F20" s="4">
        <v>298</v>
      </c>
      <c r="G20" s="4">
        <v>1.03</v>
      </c>
      <c r="H20" s="4">
        <v>5.3</v>
      </c>
      <c r="I20" s="4">
        <v>138</v>
      </c>
      <c r="J20" s="4"/>
      <c r="K20" s="4">
        <v>0.076</v>
      </c>
      <c r="L20" s="4">
        <v>5.31</v>
      </c>
      <c r="M20" s="4">
        <v>0.05</v>
      </c>
      <c r="N20" s="4"/>
      <c r="O20" s="4"/>
      <c r="P20" s="4"/>
      <c r="Q20" s="4"/>
      <c r="R20" s="4"/>
      <c r="S20" s="4"/>
      <c r="T20" s="4"/>
      <c r="U20" s="4"/>
      <c r="V20" s="4">
        <v>4.29</v>
      </c>
      <c r="W20" s="4"/>
      <c r="X20" s="4">
        <v>55.2</v>
      </c>
      <c r="Y20" s="4"/>
      <c r="Z20" s="4"/>
      <c r="AA20" s="4">
        <v>0.812</v>
      </c>
      <c r="AB20" s="4"/>
      <c r="AC20" s="4">
        <v>0.17</v>
      </c>
      <c r="AD20" s="4"/>
      <c r="AE20" s="4">
        <v>2.23</v>
      </c>
      <c r="AF20" s="4"/>
      <c r="AG20" s="4">
        <v>0.131</v>
      </c>
      <c r="AH20" s="4">
        <v>0.23</v>
      </c>
      <c r="AI20" s="4"/>
      <c r="AJ20" s="4">
        <v>154</v>
      </c>
      <c r="AK20" s="4"/>
      <c r="AL20" s="4">
        <v>0.0003</v>
      </c>
      <c r="AM20" s="4"/>
      <c r="AN20" s="4"/>
      <c r="AO20" s="4"/>
      <c r="AP20" s="4"/>
    </row>
    <row r="21" spans="1:42" ht="12.75">
      <c r="A21" s="4" t="s">
        <v>67</v>
      </c>
      <c r="B21" s="3">
        <v>38357</v>
      </c>
      <c r="C21" s="4">
        <v>845</v>
      </c>
      <c r="D21" s="4"/>
      <c r="E21" s="4">
        <v>8.05</v>
      </c>
      <c r="F21" s="4">
        <v>267</v>
      </c>
      <c r="G21" s="4">
        <v>0.15</v>
      </c>
      <c r="H21" s="4"/>
      <c r="I21" s="4">
        <v>126</v>
      </c>
      <c r="J21" s="4"/>
      <c r="K21" s="4">
        <v>0.04</v>
      </c>
      <c r="L21" s="4">
        <v>6.59</v>
      </c>
      <c r="M21" s="4"/>
      <c r="N21" s="4"/>
      <c r="O21" s="4"/>
      <c r="P21" s="4"/>
      <c r="Q21" s="4"/>
      <c r="R21" s="4"/>
      <c r="S21" s="4"/>
      <c r="T21" s="4"/>
      <c r="U21" s="4"/>
      <c r="V21" s="4">
        <v>1.94</v>
      </c>
      <c r="W21" s="4"/>
      <c r="X21" s="4">
        <v>49.1</v>
      </c>
      <c r="Y21" s="4"/>
      <c r="Z21" s="4"/>
      <c r="AA21" s="4">
        <v>0.732</v>
      </c>
      <c r="AB21" s="4"/>
      <c r="AC21" s="4">
        <v>0.15</v>
      </c>
      <c r="AD21" s="4"/>
      <c r="AE21" s="4">
        <v>2.76</v>
      </c>
      <c r="AF21" s="4"/>
      <c r="AG21" s="4"/>
      <c r="AH21" s="4">
        <v>0.15</v>
      </c>
      <c r="AI21" s="4"/>
      <c r="AJ21" s="4">
        <v>147</v>
      </c>
      <c r="AK21" s="4"/>
      <c r="AL21" s="4">
        <v>0.0003</v>
      </c>
      <c r="AM21" s="4"/>
      <c r="AN21" s="4"/>
      <c r="AO21" s="4"/>
      <c r="AP21" s="4"/>
    </row>
    <row r="22" spans="1:42" ht="12.75">
      <c r="A22" s="4" t="s">
        <v>67</v>
      </c>
      <c r="B22" s="3">
        <v>38721</v>
      </c>
      <c r="C22" s="4">
        <v>1100</v>
      </c>
      <c r="D22" s="4"/>
      <c r="E22" s="4">
        <v>7.71</v>
      </c>
      <c r="F22" s="4">
        <v>264</v>
      </c>
      <c r="G22" s="4">
        <v>1.74</v>
      </c>
      <c r="H22" s="4">
        <v>2.8</v>
      </c>
      <c r="I22" s="4">
        <v>135</v>
      </c>
      <c r="J22" s="4"/>
      <c r="K22" s="4"/>
      <c r="L22" s="4">
        <v>5.09</v>
      </c>
      <c r="M22" s="4">
        <v>0.053</v>
      </c>
      <c r="N22" s="4"/>
      <c r="O22" s="4"/>
      <c r="P22" s="4">
        <v>1.37</v>
      </c>
      <c r="Q22" s="4"/>
      <c r="R22" s="4"/>
      <c r="S22" s="4"/>
      <c r="T22" s="4"/>
      <c r="U22" s="4"/>
      <c r="V22" s="4">
        <v>0.85</v>
      </c>
      <c r="W22" s="4"/>
      <c r="X22" s="4">
        <v>57.3</v>
      </c>
      <c r="Y22" s="4"/>
      <c r="Z22" s="4"/>
      <c r="AA22" s="4">
        <v>0.784</v>
      </c>
      <c r="AB22" s="4"/>
      <c r="AC22" s="4">
        <v>0.096</v>
      </c>
      <c r="AD22" s="4"/>
      <c r="AE22" s="4">
        <v>2.5</v>
      </c>
      <c r="AF22" s="4"/>
      <c r="AG22" s="4"/>
      <c r="AH22" s="4">
        <v>0.22</v>
      </c>
      <c r="AI22" s="4"/>
      <c r="AJ22" s="4">
        <v>153</v>
      </c>
      <c r="AK22" s="4"/>
      <c r="AL22" s="4">
        <v>0.0035</v>
      </c>
      <c r="AM22" s="4"/>
      <c r="AN22" s="4"/>
      <c r="AO22" s="4"/>
      <c r="AP22" s="4"/>
    </row>
    <row r="23" spans="1:42" ht="12.75">
      <c r="A23" s="4" t="s">
        <v>67</v>
      </c>
      <c r="B23" s="3">
        <v>36982</v>
      </c>
      <c r="C23" s="4"/>
      <c r="D23" s="4"/>
      <c r="E23" s="4"/>
      <c r="F23" s="4"/>
      <c r="G23" s="4"/>
      <c r="H23" s="4">
        <v>10</v>
      </c>
      <c r="I23" s="4">
        <v>129</v>
      </c>
      <c r="J23" s="4"/>
      <c r="K23" s="4">
        <v>0.02</v>
      </c>
      <c r="L23" s="4">
        <v>5.6</v>
      </c>
      <c r="M23" s="4">
        <v>0.023</v>
      </c>
      <c r="N23" s="4"/>
      <c r="O23" s="4"/>
      <c r="P23" s="4">
        <v>0.01</v>
      </c>
      <c r="Q23" s="4"/>
      <c r="R23" s="4"/>
      <c r="S23" s="4"/>
      <c r="T23" s="4">
        <v>5</v>
      </c>
      <c r="U23" s="4">
        <v>7.3</v>
      </c>
      <c r="V23" s="4">
        <v>10.8</v>
      </c>
      <c r="W23" s="4"/>
      <c r="X23" s="4">
        <v>55.7</v>
      </c>
      <c r="Y23" s="4">
        <v>0.003</v>
      </c>
      <c r="Z23" s="4"/>
      <c r="AA23" s="4">
        <v>0.788</v>
      </c>
      <c r="AB23" s="4"/>
      <c r="AC23" s="4">
        <v>0.16</v>
      </c>
      <c r="AD23" s="4"/>
      <c r="AE23" s="4">
        <v>2.26</v>
      </c>
      <c r="AF23" s="4"/>
      <c r="AG23" s="4">
        <v>0.166</v>
      </c>
      <c r="AH23" s="4">
        <v>0.06</v>
      </c>
      <c r="AI23" s="4">
        <v>6</v>
      </c>
      <c r="AJ23" s="4">
        <v>168</v>
      </c>
      <c r="AK23" s="4">
        <v>6</v>
      </c>
      <c r="AL23" s="4"/>
      <c r="AM23" s="4"/>
      <c r="AN23" s="4"/>
      <c r="AO23" s="4"/>
      <c r="AP23" s="4"/>
    </row>
    <row r="24" spans="1:42" ht="12.75">
      <c r="A24" s="4" t="s">
        <v>67</v>
      </c>
      <c r="B24" s="3">
        <v>38810</v>
      </c>
      <c r="C24" s="4">
        <v>1230</v>
      </c>
      <c r="D24" s="4"/>
      <c r="E24" s="4">
        <v>7.47</v>
      </c>
      <c r="F24" s="4">
        <v>263</v>
      </c>
      <c r="G24" s="4">
        <v>0.39</v>
      </c>
      <c r="H24" s="4"/>
      <c r="I24" s="4">
        <v>122</v>
      </c>
      <c r="J24" s="4"/>
      <c r="K24" s="4"/>
      <c r="L24" s="4">
        <v>5.98</v>
      </c>
      <c r="M24" s="4">
        <v>0.078</v>
      </c>
      <c r="N24" s="4"/>
      <c r="O24" s="4"/>
      <c r="P24" s="4">
        <v>0.15</v>
      </c>
      <c r="Q24" s="4"/>
      <c r="R24" s="4"/>
      <c r="S24" s="4"/>
      <c r="T24" s="4"/>
      <c r="U24" s="4"/>
      <c r="V24" s="4">
        <v>1.2</v>
      </c>
      <c r="W24" s="4"/>
      <c r="X24" s="4">
        <v>57.7</v>
      </c>
      <c r="Y24" s="4"/>
      <c r="Z24" s="4"/>
      <c r="AA24" s="4">
        <v>0.762</v>
      </c>
      <c r="AB24" s="4"/>
      <c r="AC24" s="4">
        <v>0.16</v>
      </c>
      <c r="AD24" s="4"/>
      <c r="AE24" s="4">
        <v>2.5</v>
      </c>
      <c r="AF24" s="4"/>
      <c r="AG24" s="4"/>
      <c r="AH24" s="4">
        <v>0.24</v>
      </c>
      <c r="AI24" s="4"/>
      <c r="AJ24" s="4">
        <v>142</v>
      </c>
      <c r="AK24" s="4"/>
      <c r="AL24" s="4">
        <v>0.0035</v>
      </c>
      <c r="AM24" s="4"/>
      <c r="AN24" s="4"/>
      <c r="AO24" s="4"/>
      <c r="AP24" s="4"/>
    </row>
    <row r="25" spans="1:42" ht="12.75">
      <c r="A25" s="4" t="s">
        <v>67</v>
      </c>
      <c r="B25" s="3">
        <v>38721</v>
      </c>
      <c r="C25" s="4">
        <v>1145</v>
      </c>
      <c r="D25" s="4"/>
      <c r="E25" s="4">
        <v>7.71</v>
      </c>
      <c r="F25" s="4">
        <v>264</v>
      </c>
      <c r="G25" s="4">
        <v>1.74</v>
      </c>
      <c r="H25" s="4">
        <v>6.1</v>
      </c>
      <c r="I25" s="4">
        <v>130</v>
      </c>
      <c r="J25" s="4"/>
      <c r="K25" s="4"/>
      <c r="L25" s="4">
        <v>5.2</v>
      </c>
      <c r="M25" s="4">
        <v>0.048</v>
      </c>
      <c r="N25" s="4"/>
      <c r="O25" s="4"/>
      <c r="P25" s="4">
        <v>1.25</v>
      </c>
      <c r="Q25" s="4"/>
      <c r="R25" s="4"/>
      <c r="S25" s="4"/>
      <c r="T25" s="4"/>
      <c r="U25" s="4"/>
      <c r="V25" s="4">
        <v>0.85</v>
      </c>
      <c r="W25" s="4"/>
      <c r="X25" s="4">
        <v>57.4</v>
      </c>
      <c r="Y25" s="4"/>
      <c r="Z25" s="4"/>
      <c r="AA25" s="4">
        <v>0.801</v>
      </c>
      <c r="AB25" s="4"/>
      <c r="AC25" s="4">
        <v>0.11</v>
      </c>
      <c r="AD25" s="4"/>
      <c r="AE25" s="4">
        <v>2.34</v>
      </c>
      <c r="AF25" s="4"/>
      <c r="AG25" s="4">
        <v>0.113</v>
      </c>
      <c r="AH25" s="4">
        <v>0.14</v>
      </c>
      <c r="AI25" s="4"/>
      <c r="AJ25" s="4">
        <v>144</v>
      </c>
      <c r="AK25" s="4"/>
      <c r="AL25" s="4">
        <v>0.0035</v>
      </c>
      <c r="AM25" s="4"/>
      <c r="AN25" s="4"/>
      <c r="AO25" s="4"/>
      <c r="AP25" s="4"/>
    </row>
    <row r="26" spans="1:42" ht="12.75">
      <c r="A26" s="4" t="s">
        <v>67</v>
      </c>
      <c r="B26" s="3">
        <v>38720</v>
      </c>
      <c r="C26" s="4">
        <v>820</v>
      </c>
      <c r="D26" s="4"/>
      <c r="E26" s="4">
        <v>7.71</v>
      </c>
      <c r="F26" s="4">
        <v>264</v>
      </c>
      <c r="G26" s="4">
        <v>1.74</v>
      </c>
      <c r="H26" s="4"/>
      <c r="I26" s="4">
        <v>153</v>
      </c>
      <c r="J26" s="4"/>
      <c r="K26" s="4"/>
      <c r="L26" s="4">
        <v>4.28</v>
      </c>
      <c r="M26" s="4">
        <v>0.13</v>
      </c>
      <c r="N26" s="4"/>
      <c r="O26" s="4"/>
      <c r="P26" s="4">
        <v>0.544</v>
      </c>
      <c r="Q26" s="4"/>
      <c r="R26" s="4"/>
      <c r="S26" s="4"/>
      <c r="T26" s="4"/>
      <c r="U26" s="4"/>
      <c r="V26" s="4">
        <v>0.85</v>
      </c>
      <c r="W26" s="4"/>
      <c r="X26" s="4">
        <v>41.5</v>
      </c>
      <c r="Y26" s="4"/>
      <c r="Z26" s="4"/>
      <c r="AA26" s="4">
        <v>9.11</v>
      </c>
      <c r="AB26" s="4"/>
      <c r="AC26" s="4">
        <v>0.3</v>
      </c>
      <c r="AD26" s="4"/>
      <c r="AE26" s="4">
        <v>2.51</v>
      </c>
      <c r="AF26" s="4"/>
      <c r="AG26" s="4">
        <v>0.049</v>
      </c>
      <c r="AH26" s="4">
        <v>0.15</v>
      </c>
      <c r="AI26" s="4"/>
      <c r="AJ26" s="4">
        <v>161</v>
      </c>
      <c r="AK26" s="4"/>
      <c r="AL26" s="4">
        <v>0.0035</v>
      </c>
      <c r="AM26" s="4"/>
      <c r="AN26" s="4"/>
      <c r="AO26" s="4"/>
      <c r="AP26" s="4"/>
    </row>
    <row r="27" spans="1:42" ht="12.75">
      <c r="A27" s="4" t="s">
        <v>67</v>
      </c>
      <c r="B27" s="3">
        <v>38454</v>
      </c>
      <c r="C27" s="4">
        <v>1500</v>
      </c>
      <c r="D27" s="4"/>
      <c r="E27" s="4">
        <v>7.31</v>
      </c>
      <c r="F27" s="4">
        <v>265</v>
      </c>
      <c r="G27" s="4">
        <v>0.56</v>
      </c>
      <c r="H27" s="4">
        <v>2.5</v>
      </c>
      <c r="I27" s="4">
        <v>124</v>
      </c>
      <c r="J27" s="4"/>
      <c r="K27" s="4">
        <v>0.04</v>
      </c>
      <c r="L27" s="4">
        <v>5.57</v>
      </c>
      <c r="M27" s="4">
        <v>0.037</v>
      </c>
      <c r="N27" s="4"/>
      <c r="O27" s="4"/>
      <c r="P27" s="4"/>
      <c r="Q27" s="4"/>
      <c r="R27" s="4"/>
      <c r="S27" s="4"/>
      <c r="T27" s="4"/>
      <c r="U27" s="4"/>
      <c r="V27" s="4">
        <v>1.75</v>
      </c>
      <c r="W27" s="4"/>
      <c r="X27" s="4">
        <v>52.8</v>
      </c>
      <c r="Y27" s="4"/>
      <c r="Z27" s="4"/>
      <c r="AA27" s="4">
        <v>0.72</v>
      </c>
      <c r="AB27" s="4"/>
      <c r="AC27" s="4">
        <v>0.048</v>
      </c>
      <c r="AD27" s="4"/>
      <c r="AE27" s="4">
        <v>2.35</v>
      </c>
      <c r="AF27" s="4"/>
      <c r="AG27" s="4">
        <v>0.086</v>
      </c>
      <c r="AH27" s="4">
        <v>0.13</v>
      </c>
      <c r="AI27" s="4"/>
      <c r="AJ27" s="4">
        <v>137</v>
      </c>
      <c r="AK27" s="4"/>
      <c r="AL27" s="4">
        <v>0.0003</v>
      </c>
      <c r="AM27" s="4"/>
      <c r="AN27" s="4"/>
      <c r="AO27" s="4"/>
      <c r="AP27" s="4"/>
    </row>
    <row r="37" ht="12.75">
      <c r="A37" t="s">
        <v>115</v>
      </c>
    </row>
    <row r="38" ht="12.75">
      <c r="A38" s="5">
        <v>71630002</v>
      </c>
    </row>
    <row r="39" ht="12.75">
      <c r="A39" t="s">
        <v>118</v>
      </c>
    </row>
    <row r="40" ht="12.75">
      <c r="A40" s="9">
        <v>-10</v>
      </c>
    </row>
    <row r="41" spans="1:41" ht="12.75">
      <c r="A41" t="s">
        <v>106</v>
      </c>
      <c r="D41">
        <f>AVERAGE(D$2:D$40)</f>
        <v>23.381818181818186</v>
      </c>
      <c r="E41">
        <f aca="true" t="shared" si="0" ref="E41:AO41">AVERAGE(E$2:E$40)</f>
        <v>7.385200000000001</v>
      </c>
      <c r="F41">
        <f t="shared" si="0"/>
        <v>271.68</v>
      </c>
      <c r="G41">
        <f t="shared" si="0"/>
        <v>1.0969565217391302</v>
      </c>
      <c r="H41">
        <f t="shared" si="0"/>
        <v>7.0210526315789465</v>
      </c>
      <c r="I41">
        <f t="shared" si="0"/>
        <v>129.8846153846154</v>
      </c>
      <c r="J41" t="e">
        <f t="shared" si="0"/>
        <v>#DIV/0!</v>
      </c>
      <c r="K41">
        <f t="shared" si="0"/>
        <v>0.040850000000000004</v>
      </c>
      <c r="L41">
        <f t="shared" si="0"/>
        <v>5.313461538461538</v>
      </c>
      <c r="M41">
        <f t="shared" si="0"/>
        <v>0.063</v>
      </c>
      <c r="N41" t="e">
        <f t="shared" si="0"/>
        <v>#DIV/0!</v>
      </c>
      <c r="O41" t="e">
        <f t="shared" si="0"/>
        <v>#DIV/0!</v>
      </c>
      <c r="P41">
        <f t="shared" si="0"/>
        <v>0.23745000000000002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5.725000000000001</v>
      </c>
      <c r="U41">
        <f t="shared" si="0"/>
        <v>4.4230769230769225</v>
      </c>
      <c r="V41">
        <f t="shared" si="0"/>
        <v>3.4069230769230763</v>
      </c>
      <c r="W41" t="e">
        <f t="shared" si="0"/>
        <v>#DIV/0!</v>
      </c>
      <c r="X41">
        <f t="shared" si="0"/>
        <v>54.47692307692308</v>
      </c>
      <c r="Y41">
        <f t="shared" si="0"/>
        <v>0.0032500000000000007</v>
      </c>
      <c r="Z41" t="e">
        <f t="shared" si="0"/>
        <v>#DIV/0!</v>
      </c>
      <c r="AA41">
        <f t="shared" si="0"/>
        <v>1.1120384615384613</v>
      </c>
      <c r="AB41" t="e">
        <f t="shared" si="0"/>
        <v>#DIV/0!</v>
      </c>
      <c r="AC41">
        <f t="shared" si="0"/>
        <v>0.397</v>
      </c>
      <c r="AD41" t="e">
        <f t="shared" si="0"/>
        <v>#DIV/0!</v>
      </c>
      <c r="AE41">
        <f t="shared" si="0"/>
        <v>2.4576923076923074</v>
      </c>
      <c r="AF41" t="e">
        <f t="shared" si="0"/>
        <v>#DIV/0!</v>
      </c>
      <c r="AG41">
        <f t="shared" si="0"/>
        <v>0.12778260869565217</v>
      </c>
      <c r="AH41">
        <f t="shared" si="0"/>
        <v>0.17334615384615387</v>
      </c>
      <c r="AI41">
        <f t="shared" si="0"/>
        <v>4.985714285714286</v>
      </c>
      <c r="AJ41">
        <f t="shared" si="0"/>
        <v>153.26923076923077</v>
      </c>
      <c r="AK41">
        <f t="shared" si="0"/>
        <v>3.9857142857142853</v>
      </c>
      <c r="AL41">
        <f t="shared" si="0"/>
        <v>0.0018904761904761913</v>
      </c>
      <c r="AM41">
        <f t="shared" si="0"/>
        <v>0.017714285714285714</v>
      </c>
      <c r="AN41">
        <f t="shared" si="0"/>
        <v>0.011333333333333334</v>
      </c>
      <c r="AO41">
        <f t="shared" si="0"/>
        <v>0.011333333333333334</v>
      </c>
    </row>
    <row r="42" spans="1:41" ht="12.75">
      <c r="A42" t="s">
        <v>107</v>
      </c>
      <c r="D42">
        <f>MEDIAN(D$2:D$40)</f>
        <v>23.3</v>
      </c>
      <c r="E42">
        <f aca="true" t="shared" si="1" ref="E42:AO42">MEDIAN(E$2:E$40)</f>
        <v>7.37</v>
      </c>
      <c r="F42">
        <f t="shared" si="1"/>
        <v>267</v>
      </c>
      <c r="G42">
        <f t="shared" si="1"/>
        <v>1.05</v>
      </c>
      <c r="H42">
        <f t="shared" si="1"/>
        <v>4.3</v>
      </c>
      <c r="I42">
        <f t="shared" si="1"/>
        <v>128.5</v>
      </c>
      <c r="J42" t="e">
        <f t="shared" si="1"/>
        <v>#NUM!</v>
      </c>
      <c r="K42">
        <f t="shared" si="1"/>
        <v>0.037</v>
      </c>
      <c r="L42">
        <f t="shared" si="1"/>
        <v>5.42</v>
      </c>
      <c r="M42">
        <f t="shared" si="1"/>
        <v>0.05</v>
      </c>
      <c r="N42" t="e">
        <f t="shared" si="1"/>
        <v>#NUM!</v>
      </c>
      <c r="O42" t="e">
        <f t="shared" si="1"/>
        <v>#NUM!</v>
      </c>
      <c r="P42">
        <f t="shared" si="1"/>
        <v>0.06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5.4</v>
      </c>
      <c r="U42">
        <f t="shared" si="1"/>
        <v>4.4</v>
      </c>
      <c r="V42">
        <f t="shared" si="1"/>
        <v>2.41</v>
      </c>
      <c r="W42" t="e">
        <f t="shared" si="1"/>
        <v>#NUM!</v>
      </c>
      <c r="X42">
        <f t="shared" si="1"/>
        <v>54.400000000000006</v>
      </c>
      <c r="Y42">
        <f t="shared" si="1"/>
        <v>0.003</v>
      </c>
      <c r="Z42" t="e">
        <f t="shared" si="1"/>
        <v>#NUM!</v>
      </c>
      <c r="AA42">
        <f t="shared" si="1"/>
        <v>0.7895000000000001</v>
      </c>
      <c r="AB42" t="e">
        <f t="shared" si="1"/>
        <v>#NUM!</v>
      </c>
      <c r="AC42">
        <f t="shared" si="1"/>
        <v>0.16</v>
      </c>
      <c r="AD42" t="e">
        <f t="shared" si="1"/>
        <v>#NUM!</v>
      </c>
      <c r="AE42">
        <f t="shared" si="1"/>
        <v>2.3449999999999998</v>
      </c>
      <c r="AF42" t="e">
        <f t="shared" si="1"/>
        <v>#NUM!</v>
      </c>
      <c r="AG42">
        <f t="shared" si="1"/>
        <v>0.116</v>
      </c>
      <c r="AH42">
        <f t="shared" si="1"/>
        <v>0.135</v>
      </c>
      <c r="AI42">
        <f t="shared" si="1"/>
        <v>3</v>
      </c>
      <c r="AJ42">
        <f t="shared" si="1"/>
        <v>153.5</v>
      </c>
      <c r="AK42">
        <f t="shared" si="1"/>
        <v>3</v>
      </c>
      <c r="AL42">
        <f t="shared" si="1"/>
        <v>0.002</v>
      </c>
      <c r="AM42">
        <f t="shared" si="1"/>
        <v>0.01</v>
      </c>
      <c r="AN42">
        <f t="shared" si="1"/>
        <v>0.011</v>
      </c>
      <c r="AO42">
        <f t="shared" si="1"/>
        <v>0.011</v>
      </c>
    </row>
    <row r="43" spans="1:41" ht="12.75">
      <c r="A43" t="s">
        <v>109</v>
      </c>
      <c r="D43">
        <f>MAX(D$2:D$40)</f>
        <v>24.4</v>
      </c>
      <c r="E43">
        <f aca="true" t="shared" si="2" ref="E43:AO43">MAX(E$2:E$40)</f>
        <v>8.05</v>
      </c>
      <c r="F43">
        <f t="shared" si="2"/>
        <v>315</v>
      </c>
      <c r="G43">
        <f t="shared" si="2"/>
        <v>5.82</v>
      </c>
      <c r="H43">
        <f t="shared" si="2"/>
        <v>25.4</v>
      </c>
      <c r="I43">
        <f t="shared" si="2"/>
        <v>153</v>
      </c>
      <c r="J43">
        <f t="shared" si="2"/>
        <v>0</v>
      </c>
      <c r="K43">
        <f t="shared" si="2"/>
        <v>0.2</v>
      </c>
      <c r="L43">
        <f t="shared" si="2"/>
        <v>7.8</v>
      </c>
      <c r="M43">
        <f t="shared" si="2"/>
        <v>0.13</v>
      </c>
      <c r="N43">
        <f t="shared" si="2"/>
        <v>0</v>
      </c>
      <c r="O43">
        <f t="shared" si="2"/>
        <v>0</v>
      </c>
      <c r="P43">
        <f t="shared" si="2"/>
        <v>1.37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8</v>
      </c>
      <c r="U43">
        <f t="shared" si="2"/>
        <v>16.2</v>
      </c>
      <c r="V43">
        <f t="shared" si="2"/>
        <v>10.8</v>
      </c>
      <c r="W43">
        <f t="shared" si="2"/>
        <v>0</v>
      </c>
      <c r="X43">
        <f t="shared" si="2"/>
        <v>61.2</v>
      </c>
      <c r="Y43">
        <f t="shared" si="2"/>
        <v>0.01</v>
      </c>
      <c r="Z43">
        <f t="shared" si="2"/>
        <v>0</v>
      </c>
      <c r="AA43">
        <f t="shared" si="2"/>
        <v>9.11</v>
      </c>
      <c r="AB43">
        <f t="shared" si="2"/>
        <v>0</v>
      </c>
      <c r="AC43">
        <f t="shared" si="2"/>
        <v>6.21</v>
      </c>
      <c r="AD43">
        <f t="shared" si="2"/>
        <v>0</v>
      </c>
      <c r="AE43">
        <f t="shared" si="2"/>
        <v>3.92</v>
      </c>
      <c r="AF43">
        <f t="shared" si="2"/>
        <v>0</v>
      </c>
      <c r="AG43">
        <f t="shared" si="2"/>
        <v>0.363</v>
      </c>
      <c r="AH43">
        <f t="shared" si="2"/>
        <v>0.5</v>
      </c>
      <c r="AI43">
        <f t="shared" si="2"/>
        <v>17</v>
      </c>
      <c r="AJ43">
        <f t="shared" si="2"/>
        <v>239</v>
      </c>
      <c r="AK43">
        <f t="shared" si="2"/>
        <v>10</v>
      </c>
      <c r="AL43">
        <f t="shared" si="2"/>
        <v>0.005</v>
      </c>
      <c r="AM43">
        <f t="shared" si="2"/>
        <v>0.05</v>
      </c>
      <c r="AN43">
        <f t="shared" si="2"/>
        <v>0.013</v>
      </c>
      <c r="AO43">
        <f t="shared" si="2"/>
        <v>0.013</v>
      </c>
    </row>
    <row r="44" spans="1:41" ht="12.75">
      <c r="A44" t="s">
        <v>108</v>
      </c>
      <c r="D44">
        <f>MIN(D$2:D$40)</f>
        <v>22.6</v>
      </c>
      <c r="E44">
        <f aca="true" t="shared" si="3" ref="E44:AO44">MIN(E$2:E$40)</f>
        <v>6.67</v>
      </c>
      <c r="F44">
        <f t="shared" si="3"/>
        <v>211</v>
      </c>
      <c r="G44">
        <f t="shared" si="3"/>
        <v>-0.97</v>
      </c>
      <c r="H44">
        <f t="shared" si="3"/>
        <v>1.8</v>
      </c>
      <c r="I44">
        <f t="shared" si="3"/>
        <v>119</v>
      </c>
      <c r="J44">
        <f t="shared" si="3"/>
        <v>0</v>
      </c>
      <c r="K44">
        <f t="shared" si="3"/>
        <v>0.02</v>
      </c>
      <c r="L44">
        <f t="shared" si="3"/>
        <v>0.15</v>
      </c>
      <c r="M44">
        <f t="shared" si="3"/>
        <v>0.02</v>
      </c>
      <c r="N44">
        <f t="shared" si="3"/>
        <v>0</v>
      </c>
      <c r="O44">
        <f t="shared" si="3"/>
        <v>0</v>
      </c>
      <c r="P44">
        <f t="shared" si="3"/>
        <v>0.005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3.7</v>
      </c>
      <c r="U44">
        <f t="shared" si="3"/>
        <v>0.7</v>
      </c>
      <c r="V44">
        <f t="shared" si="3"/>
        <v>0.85</v>
      </c>
      <c r="W44">
        <f t="shared" si="3"/>
        <v>0</v>
      </c>
      <c r="X44">
        <f t="shared" si="3"/>
        <v>41.5</v>
      </c>
      <c r="Y44">
        <f t="shared" si="3"/>
        <v>0.001</v>
      </c>
      <c r="Z44">
        <f t="shared" si="3"/>
        <v>0</v>
      </c>
      <c r="AA44">
        <f t="shared" si="3"/>
        <v>0.72</v>
      </c>
      <c r="AB44">
        <f t="shared" si="3"/>
        <v>0</v>
      </c>
      <c r="AC44">
        <f t="shared" si="3"/>
        <v>0.048</v>
      </c>
      <c r="AD44">
        <f t="shared" si="3"/>
        <v>0</v>
      </c>
      <c r="AE44">
        <f t="shared" si="3"/>
        <v>1.7</v>
      </c>
      <c r="AF44">
        <f t="shared" si="3"/>
        <v>0</v>
      </c>
      <c r="AG44">
        <f t="shared" si="3"/>
        <v>0.049</v>
      </c>
      <c r="AH44">
        <f t="shared" si="3"/>
        <v>0.04</v>
      </c>
      <c r="AI44">
        <f t="shared" si="3"/>
        <v>0.7</v>
      </c>
      <c r="AJ44">
        <f t="shared" si="3"/>
        <v>92</v>
      </c>
      <c r="AK44">
        <f t="shared" si="3"/>
        <v>0.7</v>
      </c>
      <c r="AL44">
        <f t="shared" si="3"/>
        <v>0</v>
      </c>
      <c r="AM44">
        <f t="shared" si="3"/>
        <v>0.003</v>
      </c>
      <c r="AN44">
        <f t="shared" si="3"/>
        <v>0.01</v>
      </c>
      <c r="AO44">
        <f t="shared" si="3"/>
        <v>0.01</v>
      </c>
    </row>
    <row r="45" spans="1:41" ht="12.75">
      <c r="A45" t="s">
        <v>110</v>
      </c>
      <c r="D45">
        <f>D43-D41</f>
        <v>1.0181818181818123</v>
      </c>
      <c r="E45">
        <f aca="true" t="shared" si="4" ref="E45:AO45">E43-E41</f>
        <v>0.6647999999999996</v>
      </c>
      <c r="F45">
        <f t="shared" si="4"/>
        <v>43.31999999999999</v>
      </c>
      <c r="G45">
        <f t="shared" si="4"/>
        <v>4.72304347826087</v>
      </c>
      <c r="H45">
        <f t="shared" si="4"/>
        <v>18.378947368421052</v>
      </c>
      <c r="I45">
        <f t="shared" si="4"/>
        <v>23.115384615384613</v>
      </c>
      <c r="J45" t="e">
        <f t="shared" si="4"/>
        <v>#DIV/0!</v>
      </c>
      <c r="K45">
        <f t="shared" si="4"/>
        <v>0.15915</v>
      </c>
      <c r="L45">
        <f t="shared" si="4"/>
        <v>2.486538461538462</v>
      </c>
      <c r="M45">
        <f t="shared" si="4"/>
        <v>0.067</v>
      </c>
      <c r="N45" t="e">
        <f t="shared" si="4"/>
        <v>#DIV/0!</v>
      </c>
      <c r="O45" t="e">
        <f t="shared" si="4"/>
        <v>#DIV/0!</v>
      </c>
      <c r="P45">
        <f t="shared" si="4"/>
        <v>1.1325500000000002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2.2749999999999986</v>
      </c>
      <c r="U45">
        <f t="shared" si="4"/>
        <v>11.776923076923076</v>
      </c>
      <c r="V45">
        <f t="shared" si="4"/>
        <v>7.393076923076924</v>
      </c>
      <c r="W45" t="e">
        <f t="shared" si="4"/>
        <v>#DIV/0!</v>
      </c>
      <c r="X45">
        <f t="shared" si="4"/>
        <v>6.723076923076924</v>
      </c>
      <c r="Y45">
        <f t="shared" si="4"/>
        <v>0.006749999999999999</v>
      </c>
      <c r="Z45" t="e">
        <f t="shared" si="4"/>
        <v>#DIV/0!</v>
      </c>
      <c r="AA45">
        <f t="shared" si="4"/>
        <v>7.997961538461539</v>
      </c>
      <c r="AB45" t="e">
        <f t="shared" si="4"/>
        <v>#DIV/0!</v>
      </c>
      <c r="AC45">
        <f t="shared" si="4"/>
        <v>5.813</v>
      </c>
      <c r="AD45" t="e">
        <f t="shared" si="4"/>
        <v>#DIV/0!</v>
      </c>
      <c r="AE45">
        <f t="shared" si="4"/>
        <v>1.4623076923076925</v>
      </c>
      <c r="AF45" t="e">
        <f t="shared" si="4"/>
        <v>#DIV/0!</v>
      </c>
      <c r="AG45">
        <f t="shared" si="4"/>
        <v>0.23521739130434782</v>
      </c>
      <c r="AH45">
        <f t="shared" si="4"/>
        <v>0.32665384615384613</v>
      </c>
      <c r="AI45">
        <f t="shared" si="4"/>
        <v>12.014285714285714</v>
      </c>
      <c r="AJ45">
        <f t="shared" si="4"/>
        <v>85.73076923076923</v>
      </c>
      <c r="AK45">
        <f t="shared" si="4"/>
        <v>6.014285714285714</v>
      </c>
      <c r="AL45">
        <f t="shared" si="4"/>
        <v>0.0031095238095238086</v>
      </c>
      <c r="AM45">
        <f t="shared" si="4"/>
        <v>0.03228571428571429</v>
      </c>
      <c r="AN45">
        <f t="shared" si="4"/>
        <v>0.0016666666666666653</v>
      </c>
      <c r="AO45">
        <f t="shared" si="4"/>
        <v>0.0016666666666666653</v>
      </c>
    </row>
    <row r="46" spans="1:41" ht="12.75">
      <c r="A46" t="s">
        <v>111</v>
      </c>
      <c r="D46">
        <f>D41-D44</f>
        <v>0.7818181818181849</v>
      </c>
      <c r="E46">
        <f aca="true" t="shared" si="5" ref="E46:AO46">E41-E44</f>
        <v>0.7152000000000012</v>
      </c>
      <c r="F46">
        <f t="shared" si="5"/>
        <v>60.68000000000001</v>
      </c>
      <c r="G46">
        <f t="shared" si="5"/>
        <v>2.0669565217391304</v>
      </c>
      <c r="H46">
        <f t="shared" si="5"/>
        <v>5.221052631578947</v>
      </c>
      <c r="I46">
        <f t="shared" si="5"/>
        <v>10.884615384615387</v>
      </c>
      <c r="J46" t="e">
        <f t="shared" si="5"/>
        <v>#DIV/0!</v>
      </c>
      <c r="K46">
        <f t="shared" si="5"/>
        <v>0.020850000000000004</v>
      </c>
      <c r="L46">
        <f t="shared" si="5"/>
        <v>5.163461538461537</v>
      </c>
      <c r="M46">
        <f t="shared" si="5"/>
        <v>0.043</v>
      </c>
      <c r="N46" t="e">
        <f t="shared" si="5"/>
        <v>#DIV/0!</v>
      </c>
      <c r="O46" t="e">
        <f t="shared" si="5"/>
        <v>#DIV/0!</v>
      </c>
      <c r="P46">
        <f t="shared" si="5"/>
        <v>0.23245000000000002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2.0250000000000012</v>
      </c>
      <c r="U46">
        <f t="shared" si="5"/>
        <v>3.7230769230769223</v>
      </c>
      <c r="V46">
        <f t="shared" si="5"/>
        <v>2.556923076923076</v>
      </c>
      <c r="W46" t="e">
        <f t="shared" si="5"/>
        <v>#DIV/0!</v>
      </c>
      <c r="X46">
        <f t="shared" si="5"/>
        <v>12.976923076923079</v>
      </c>
      <c r="Y46">
        <f t="shared" si="5"/>
        <v>0.0022500000000000007</v>
      </c>
      <c r="Z46" t="e">
        <f t="shared" si="5"/>
        <v>#DIV/0!</v>
      </c>
      <c r="AA46">
        <f t="shared" si="5"/>
        <v>0.39203846153846134</v>
      </c>
      <c r="AB46" t="e">
        <f t="shared" si="5"/>
        <v>#DIV/0!</v>
      </c>
      <c r="AC46">
        <f t="shared" si="5"/>
        <v>0.34900000000000003</v>
      </c>
      <c r="AD46" t="e">
        <f t="shared" si="5"/>
        <v>#DIV/0!</v>
      </c>
      <c r="AE46">
        <f t="shared" si="5"/>
        <v>0.7576923076923074</v>
      </c>
      <c r="AF46" t="e">
        <f t="shared" si="5"/>
        <v>#DIV/0!</v>
      </c>
      <c r="AG46">
        <f t="shared" si="5"/>
        <v>0.07878260869565216</v>
      </c>
      <c r="AH46">
        <f t="shared" si="5"/>
        <v>0.13334615384615386</v>
      </c>
      <c r="AI46">
        <f t="shared" si="5"/>
        <v>4.285714285714286</v>
      </c>
      <c r="AJ46">
        <f t="shared" si="5"/>
        <v>61.269230769230774</v>
      </c>
      <c r="AK46">
        <f t="shared" si="5"/>
        <v>3.2857142857142856</v>
      </c>
      <c r="AL46">
        <f t="shared" si="5"/>
        <v>0.0018904761904761913</v>
      </c>
      <c r="AM46">
        <f t="shared" si="5"/>
        <v>0.014714285714285714</v>
      </c>
      <c r="AN46">
        <f t="shared" si="5"/>
        <v>0.001333333333333334</v>
      </c>
      <c r="AO46">
        <f t="shared" si="5"/>
        <v>0.001333333333333334</v>
      </c>
    </row>
    <row r="47" spans="1:41" ht="12.75">
      <c r="A47" t="s">
        <v>112</v>
      </c>
      <c r="D47">
        <f>STDEV(D2:D40)</f>
        <v>0.5528438872196482</v>
      </c>
      <c r="E47">
        <f aca="true" t="shared" si="6" ref="E47:AO47">STDEV(E2:E40)</f>
        <v>0.29342971901287646</v>
      </c>
      <c r="F47">
        <f t="shared" si="6"/>
        <v>22.810304688890014</v>
      </c>
      <c r="G47">
        <f t="shared" si="6"/>
        <v>1.2390077950543872</v>
      </c>
      <c r="H47">
        <f t="shared" si="6"/>
        <v>7.254851169877714</v>
      </c>
      <c r="I47">
        <f t="shared" si="6"/>
        <v>7.8298246369988975</v>
      </c>
      <c r="J47" t="e">
        <f t="shared" si="6"/>
        <v>#DIV/0!</v>
      </c>
      <c r="K47">
        <f t="shared" si="6"/>
        <v>0.04013696943952636</v>
      </c>
      <c r="L47">
        <f t="shared" si="6"/>
        <v>1.4374809697737028</v>
      </c>
      <c r="M47">
        <f t="shared" si="6"/>
        <v>0.031513972056575315</v>
      </c>
      <c r="N47" t="e">
        <f t="shared" si="6"/>
        <v>#DIV/0!</v>
      </c>
      <c r="O47" t="e">
        <f t="shared" si="6"/>
        <v>#DIV/0!</v>
      </c>
      <c r="P47">
        <f t="shared" si="6"/>
        <v>0.39907029785688003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1.161601558977158</v>
      </c>
      <c r="U47">
        <f t="shared" si="6"/>
        <v>4.206771098707782</v>
      </c>
      <c r="V47">
        <f t="shared" si="6"/>
        <v>2.6932475106915374</v>
      </c>
      <c r="W47" t="e">
        <f t="shared" si="6"/>
        <v>#DIV/0!</v>
      </c>
      <c r="X47">
        <f t="shared" si="6"/>
        <v>4.528426454503368</v>
      </c>
      <c r="Y47">
        <f t="shared" si="6"/>
        <v>0.002378884383296276</v>
      </c>
      <c r="Z47" t="e">
        <f t="shared" si="6"/>
        <v>#DIV/0!</v>
      </c>
      <c r="AA47">
        <f t="shared" si="6"/>
        <v>1.631750188742609</v>
      </c>
      <c r="AB47" t="e">
        <f t="shared" si="6"/>
        <v>#DIV/0!</v>
      </c>
      <c r="AC47">
        <f t="shared" si="6"/>
        <v>1.188806830397605</v>
      </c>
      <c r="AD47" t="e">
        <f t="shared" si="6"/>
        <v>#DIV/0!</v>
      </c>
      <c r="AE47">
        <f t="shared" si="6"/>
        <v>0.466573104173892</v>
      </c>
      <c r="AF47" t="e">
        <f t="shared" si="6"/>
        <v>#DIV/0!</v>
      </c>
      <c r="AG47">
        <f t="shared" si="6"/>
        <v>0.05989001777632905</v>
      </c>
      <c r="AH47">
        <f t="shared" si="6"/>
        <v>0.12820263407830346</v>
      </c>
      <c r="AI47">
        <f t="shared" si="6"/>
        <v>5.834217620049431</v>
      </c>
      <c r="AJ47">
        <f t="shared" si="6"/>
        <v>25.926909098167005</v>
      </c>
      <c r="AK47">
        <f t="shared" si="6"/>
        <v>3.6062115723792343</v>
      </c>
      <c r="AL47">
        <f t="shared" si="6"/>
        <v>0.001663401563635419</v>
      </c>
      <c r="AM47">
        <f t="shared" si="6"/>
        <v>0.01630658645777104</v>
      </c>
      <c r="AN47">
        <f t="shared" si="6"/>
        <v>0.0015275252316519464</v>
      </c>
      <c r="AO47">
        <f t="shared" si="6"/>
        <v>0.0015275252316519464</v>
      </c>
    </row>
    <row r="48" spans="1:41" ht="12.75">
      <c r="A48" t="s">
        <v>113</v>
      </c>
      <c r="D48">
        <f>VAR(D2:D11)</f>
        <v>0.2827777777775837</v>
      </c>
      <c r="E48">
        <f aca="true" t="shared" si="7" ref="E48:AO48">VAR(E2:E11)</f>
        <v>0.07356111111112619</v>
      </c>
      <c r="F48">
        <f t="shared" si="7"/>
        <v>933.5666666666641</v>
      </c>
      <c r="G48">
        <f t="shared" si="7"/>
        <v>0.6276888888888889</v>
      </c>
      <c r="H48">
        <f t="shared" si="7"/>
        <v>19.704444444444466</v>
      </c>
      <c r="I48">
        <f t="shared" si="7"/>
        <v>36.5444444444438</v>
      </c>
      <c r="J48" t="e">
        <f t="shared" si="7"/>
        <v>#DIV/0!</v>
      </c>
      <c r="K48">
        <f t="shared" si="7"/>
        <v>0.0032009000000000013</v>
      </c>
      <c r="L48">
        <f t="shared" si="7"/>
        <v>4.23781</v>
      </c>
      <c r="M48">
        <f t="shared" si="7"/>
        <v>0.000930722222222224</v>
      </c>
      <c r="N48" t="e">
        <f t="shared" si="7"/>
        <v>#DIV/0!</v>
      </c>
      <c r="O48" t="e">
        <f t="shared" si="7"/>
        <v>#DIV/0!</v>
      </c>
      <c r="P48">
        <f t="shared" si="7"/>
        <v>0.024710233333333335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1.0511111111110962</v>
      </c>
      <c r="U48">
        <f t="shared" si="7"/>
        <v>21.13211111111111</v>
      </c>
      <c r="V48">
        <f t="shared" si="7"/>
        <v>6.5338488888888895</v>
      </c>
      <c r="W48" t="e">
        <f t="shared" si="7"/>
        <v>#DIV/0!</v>
      </c>
      <c r="X48">
        <f t="shared" si="7"/>
        <v>12.119555555555255</v>
      </c>
      <c r="Y48">
        <f t="shared" si="7"/>
        <v>6.711111111111109E-06</v>
      </c>
      <c r="Z48" t="e">
        <f t="shared" si="7"/>
        <v>#DIV/0!</v>
      </c>
      <c r="AA48">
        <f t="shared" si="7"/>
        <v>0.0015768999999999798</v>
      </c>
      <c r="AB48" t="e">
        <f t="shared" si="7"/>
        <v>#DIV/0!</v>
      </c>
      <c r="AC48">
        <f t="shared" si="7"/>
        <v>0.013957955555555549</v>
      </c>
      <c r="AD48" t="e">
        <f t="shared" si="7"/>
        <v>#DIV/0!</v>
      </c>
      <c r="AE48">
        <f t="shared" si="7"/>
        <v>0.2962277777777792</v>
      </c>
      <c r="AF48" t="e">
        <f t="shared" si="7"/>
        <v>#DIV/0!</v>
      </c>
      <c r="AG48">
        <f t="shared" si="7"/>
        <v>0.00034093333333333015</v>
      </c>
      <c r="AH48">
        <f t="shared" si="7"/>
        <v>0.020141344444444445</v>
      </c>
      <c r="AI48">
        <f t="shared" si="7"/>
        <v>40.60566666666667</v>
      </c>
      <c r="AJ48">
        <f t="shared" si="7"/>
        <v>694.4000000000007</v>
      </c>
      <c r="AK48">
        <f t="shared" si="7"/>
        <v>14.659000000000006</v>
      </c>
      <c r="AL48">
        <f t="shared" si="7"/>
        <v>3.906666666666667E-06</v>
      </c>
      <c r="AM48">
        <f t="shared" si="7"/>
        <v>0.0003052000000000001</v>
      </c>
      <c r="AN48">
        <f t="shared" si="7"/>
        <v>2.3333333333333323E-06</v>
      </c>
      <c r="AO48">
        <f t="shared" si="7"/>
        <v>2.3333333333333323E-06</v>
      </c>
    </row>
    <row r="50" ht="12.75">
      <c r="A50" t="s">
        <v>114</v>
      </c>
    </row>
    <row r="51" ht="12.75">
      <c r="A51">
        <v>10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10.57421875" style="0" bestFit="1" customWidth="1"/>
    <col min="7" max="7" width="8.57421875" style="0" bestFit="1" customWidth="1"/>
    <col min="8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2" width="8.57421875" style="0" bestFit="1" customWidth="1"/>
    <col min="13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9.57421875" style="0" bestFit="1" customWidth="1"/>
    <col min="21" max="22" width="8.57421875" style="0" bestFit="1" customWidth="1"/>
    <col min="23" max="23" width="7.8515625" style="0" bestFit="1" customWidth="1"/>
    <col min="24" max="24" width="9.57421875" style="0" bestFit="1" customWidth="1"/>
    <col min="25" max="25" width="7.57421875" style="0" bestFit="1" customWidth="1"/>
    <col min="26" max="26" width="8.28125" style="0" bestFit="1" customWidth="1"/>
    <col min="27" max="27" width="8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8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1" t="s">
        <v>56</v>
      </c>
      <c r="B2" s="3">
        <v>37012</v>
      </c>
      <c r="C2" s="4">
        <v>1145</v>
      </c>
      <c r="D2" s="4">
        <v>24</v>
      </c>
      <c r="E2" s="4">
        <v>7.07</v>
      </c>
      <c r="F2" s="4">
        <v>0</v>
      </c>
      <c r="G2" s="4">
        <v>0.96</v>
      </c>
      <c r="H2" s="4">
        <v>2.1</v>
      </c>
      <c r="I2" s="4">
        <v>187</v>
      </c>
      <c r="J2" s="4"/>
      <c r="K2" s="4">
        <v>0.04</v>
      </c>
      <c r="L2" s="4">
        <v>19.9</v>
      </c>
      <c r="M2" s="4">
        <v>0.288</v>
      </c>
      <c r="N2" s="4"/>
      <c r="O2" s="4"/>
      <c r="P2" s="4">
        <v>0.19</v>
      </c>
      <c r="Q2" s="4"/>
      <c r="R2" s="4"/>
      <c r="S2" s="4"/>
      <c r="T2" s="4">
        <v>213</v>
      </c>
      <c r="U2" s="4">
        <v>8.5</v>
      </c>
      <c r="V2" s="4">
        <v>5.47</v>
      </c>
      <c r="W2" s="4"/>
      <c r="X2" s="4">
        <v>123</v>
      </c>
      <c r="Y2" s="4">
        <v>0.003</v>
      </c>
      <c r="Z2" s="4"/>
      <c r="AA2" s="4">
        <v>23.2</v>
      </c>
      <c r="AB2" s="4"/>
      <c r="AC2" s="4">
        <v>1.78</v>
      </c>
      <c r="AD2" s="4"/>
      <c r="AE2" s="4">
        <v>16.6</v>
      </c>
      <c r="AF2" s="4"/>
      <c r="AG2" s="4">
        <v>0.037</v>
      </c>
      <c r="AH2" s="4">
        <v>0.09</v>
      </c>
      <c r="AI2" s="4">
        <v>0.7</v>
      </c>
      <c r="AJ2" s="4">
        <v>598</v>
      </c>
      <c r="AK2" s="4">
        <v>0.7</v>
      </c>
      <c r="AL2" s="4"/>
      <c r="AM2" s="4"/>
      <c r="AN2" s="4"/>
      <c r="AO2" s="4"/>
      <c r="AP2" s="4"/>
    </row>
    <row r="3" spans="1:42" ht="12.75">
      <c r="A3" s="1" t="s">
        <v>56</v>
      </c>
      <c r="B3" s="3">
        <v>36927</v>
      </c>
      <c r="C3" s="4">
        <v>1235</v>
      </c>
      <c r="D3" s="4">
        <v>23.9</v>
      </c>
      <c r="E3" s="4">
        <v>7.2</v>
      </c>
      <c r="F3" s="4">
        <v>809</v>
      </c>
      <c r="G3" s="4">
        <v>0</v>
      </c>
      <c r="H3" s="4">
        <v>4.5</v>
      </c>
      <c r="I3" s="4">
        <v>186</v>
      </c>
      <c r="J3" s="4"/>
      <c r="K3" s="4">
        <v>0.02</v>
      </c>
      <c r="L3" s="4">
        <v>20.7</v>
      </c>
      <c r="M3" s="4">
        <v>0.276</v>
      </c>
      <c r="N3" s="4"/>
      <c r="O3" s="4"/>
      <c r="P3" s="4">
        <v>0.12</v>
      </c>
      <c r="Q3" s="4"/>
      <c r="R3" s="4"/>
      <c r="S3" s="4"/>
      <c r="T3" s="4">
        <v>200</v>
      </c>
      <c r="U3" s="4">
        <v>17.2</v>
      </c>
      <c r="V3" s="4">
        <v>15.68</v>
      </c>
      <c r="W3" s="4"/>
      <c r="X3" s="4">
        <v>122</v>
      </c>
      <c r="Y3" s="4">
        <v>0.003</v>
      </c>
      <c r="Z3" s="4"/>
      <c r="AA3" s="4">
        <v>23.2</v>
      </c>
      <c r="AB3" s="4"/>
      <c r="AC3" s="4">
        <v>1.3</v>
      </c>
      <c r="AD3" s="4"/>
      <c r="AE3" s="4">
        <v>16.5</v>
      </c>
      <c r="AF3" s="4"/>
      <c r="AG3" s="4">
        <v>0.028</v>
      </c>
      <c r="AH3" s="4">
        <v>0.15</v>
      </c>
      <c r="AI3" s="4">
        <v>0.7</v>
      </c>
      <c r="AJ3" s="4">
        <v>556</v>
      </c>
      <c r="AK3" s="4">
        <v>0.7</v>
      </c>
      <c r="AL3" s="4"/>
      <c r="AM3" s="4"/>
      <c r="AN3" s="4"/>
      <c r="AO3" s="4"/>
      <c r="AP3" s="4"/>
    </row>
    <row r="4" spans="1:42" ht="12.75">
      <c r="A4" s="1" t="s">
        <v>56</v>
      </c>
      <c r="B4" s="3">
        <v>37105</v>
      </c>
      <c r="C4" s="4">
        <v>1005</v>
      </c>
      <c r="D4" s="4">
        <v>24.1</v>
      </c>
      <c r="E4" s="4">
        <v>6.68</v>
      </c>
      <c r="F4" s="4">
        <v>596</v>
      </c>
      <c r="G4" s="4">
        <v>0.04</v>
      </c>
      <c r="H4" s="4">
        <v>2.5</v>
      </c>
      <c r="I4" s="4">
        <v>193</v>
      </c>
      <c r="J4" s="4"/>
      <c r="K4" s="4">
        <v>0.05</v>
      </c>
      <c r="L4" s="4">
        <v>22.2</v>
      </c>
      <c r="M4" s="4">
        <v>0.28</v>
      </c>
      <c r="N4" s="4"/>
      <c r="O4" s="4"/>
      <c r="P4" s="4">
        <v>0.2</v>
      </c>
      <c r="Q4" s="4"/>
      <c r="R4" s="4"/>
      <c r="S4" s="4"/>
      <c r="T4" s="4">
        <v>218</v>
      </c>
      <c r="U4" s="4">
        <v>3.8</v>
      </c>
      <c r="V4" s="4">
        <v>4.46</v>
      </c>
      <c r="W4" s="4"/>
      <c r="X4" s="4">
        <v>142</v>
      </c>
      <c r="Y4" s="4">
        <v>0.003</v>
      </c>
      <c r="Z4" s="4"/>
      <c r="AA4" s="4">
        <v>26.9</v>
      </c>
      <c r="AB4" s="4"/>
      <c r="AC4" s="4">
        <v>1.48</v>
      </c>
      <c r="AD4" s="4"/>
      <c r="AE4" s="4">
        <v>18.5</v>
      </c>
      <c r="AF4" s="4"/>
      <c r="AG4" s="4">
        <v>0.024</v>
      </c>
      <c r="AH4" s="4">
        <v>0.06</v>
      </c>
      <c r="AI4" s="4">
        <v>0.7</v>
      </c>
      <c r="AJ4" s="4">
        <v>614</v>
      </c>
      <c r="AK4" s="4">
        <v>0.7</v>
      </c>
      <c r="AL4" s="4"/>
      <c r="AM4" s="4"/>
      <c r="AN4" s="4"/>
      <c r="AO4" s="4"/>
      <c r="AP4" s="4"/>
    </row>
    <row r="5" spans="1:42" ht="12.75">
      <c r="A5" s="1" t="s">
        <v>56</v>
      </c>
      <c r="B5" s="3">
        <v>37197</v>
      </c>
      <c r="C5" s="4">
        <v>1445</v>
      </c>
      <c r="D5" s="4">
        <v>24.1</v>
      </c>
      <c r="E5" s="4">
        <v>7.53</v>
      </c>
      <c r="F5" s="4">
        <v>671</v>
      </c>
      <c r="G5" s="4">
        <v>0.9</v>
      </c>
      <c r="H5" s="4">
        <v>2.1</v>
      </c>
      <c r="I5" s="4">
        <v>185</v>
      </c>
      <c r="J5" s="4"/>
      <c r="K5" s="4">
        <v>0.03</v>
      </c>
      <c r="L5" s="4">
        <v>29.4</v>
      </c>
      <c r="M5" s="4">
        <v>0.191</v>
      </c>
      <c r="N5" s="4"/>
      <c r="O5" s="4"/>
      <c r="P5" s="4">
        <v>0.21</v>
      </c>
      <c r="Q5" s="4"/>
      <c r="R5" s="4"/>
      <c r="S5" s="4"/>
      <c r="T5" s="4">
        <v>196</v>
      </c>
      <c r="U5" s="4">
        <v>4.8</v>
      </c>
      <c r="V5" s="4">
        <v>3.21</v>
      </c>
      <c r="W5" s="4"/>
      <c r="X5" s="4">
        <v>182</v>
      </c>
      <c r="Y5" s="4">
        <v>0.003</v>
      </c>
      <c r="Z5" s="4"/>
      <c r="AA5" s="4">
        <v>32.8</v>
      </c>
      <c r="AB5" s="4"/>
      <c r="AC5" s="4">
        <v>1.58</v>
      </c>
      <c r="AD5" s="4"/>
      <c r="AE5" s="4">
        <v>18.7</v>
      </c>
      <c r="AF5" s="4"/>
      <c r="AG5" s="4">
        <v>0.06</v>
      </c>
      <c r="AH5" s="4">
        <v>0.11</v>
      </c>
      <c r="AI5" s="4">
        <v>0.7</v>
      </c>
      <c r="AJ5" s="4">
        <v>516</v>
      </c>
      <c r="AK5" s="4">
        <v>0.7</v>
      </c>
      <c r="AL5" s="4">
        <v>0.002</v>
      </c>
      <c r="AM5" s="4">
        <v>0.005</v>
      </c>
      <c r="AN5" s="4"/>
      <c r="AO5" s="4"/>
      <c r="AP5" s="4"/>
    </row>
    <row r="6" spans="1:42" ht="12.75">
      <c r="A6" s="1" t="s">
        <v>56</v>
      </c>
      <c r="B6" s="3">
        <v>37291</v>
      </c>
      <c r="C6" s="4">
        <v>1330</v>
      </c>
      <c r="D6" s="4">
        <v>23</v>
      </c>
      <c r="E6" s="4">
        <v>6.6</v>
      </c>
      <c r="F6" s="4">
        <v>701</v>
      </c>
      <c r="G6" s="4">
        <v>0.6</v>
      </c>
      <c r="H6" s="4">
        <v>3</v>
      </c>
      <c r="I6" s="4">
        <v>184</v>
      </c>
      <c r="J6" s="4"/>
      <c r="K6" s="4">
        <v>0.02</v>
      </c>
      <c r="L6" s="4">
        <v>23.2</v>
      </c>
      <c r="M6" s="4">
        <v>0.281</v>
      </c>
      <c r="N6" s="4"/>
      <c r="O6" s="4"/>
      <c r="P6" s="4">
        <v>0.188</v>
      </c>
      <c r="Q6" s="4"/>
      <c r="R6" s="4"/>
      <c r="S6" s="4"/>
      <c r="T6" s="4">
        <v>181</v>
      </c>
      <c r="U6" s="4">
        <v>0.3</v>
      </c>
      <c r="V6" s="4">
        <v>0.73</v>
      </c>
      <c r="W6" s="4"/>
      <c r="X6" s="4">
        <v>40.1</v>
      </c>
      <c r="Y6" s="4">
        <v>0.003</v>
      </c>
      <c r="Z6" s="4"/>
      <c r="AA6" s="4">
        <v>13.2</v>
      </c>
      <c r="AB6" s="4"/>
      <c r="AC6" s="4">
        <v>1.26</v>
      </c>
      <c r="AD6" s="4"/>
      <c r="AE6" s="4">
        <v>6.93</v>
      </c>
      <c r="AF6" s="4"/>
      <c r="AG6" s="4">
        <v>0.039</v>
      </c>
      <c r="AH6" s="4">
        <v>0.05</v>
      </c>
      <c r="AI6" s="4">
        <v>0.7</v>
      </c>
      <c r="AJ6" s="4">
        <v>580</v>
      </c>
      <c r="AK6" s="4">
        <v>0.7</v>
      </c>
      <c r="AL6" s="4">
        <v>0.002</v>
      </c>
      <c r="AM6" s="4">
        <v>0.005</v>
      </c>
      <c r="AN6" s="4">
        <v>0.005</v>
      </c>
      <c r="AO6" s="4">
        <v>0.005</v>
      </c>
      <c r="AP6" s="4"/>
    </row>
    <row r="7" spans="1:42" ht="12.75">
      <c r="A7" s="1" t="s">
        <v>56</v>
      </c>
      <c r="B7" s="3">
        <v>37379</v>
      </c>
      <c r="C7" s="4">
        <v>1205</v>
      </c>
      <c r="D7" s="4">
        <v>23.7</v>
      </c>
      <c r="E7" s="4">
        <v>7.01</v>
      </c>
      <c r="F7" s="4">
        <v>819</v>
      </c>
      <c r="G7" s="4">
        <v>0.5</v>
      </c>
      <c r="H7" s="4">
        <v>1.9</v>
      </c>
      <c r="I7" s="4">
        <v>184</v>
      </c>
      <c r="J7" s="4"/>
      <c r="K7" s="4">
        <v>0.02</v>
      </c>
      <c r="L7" s="4">
        <v>22.9</v>
      </c>
      <c r="M7" s="4">
        <v>0.244</v>
      </c>
      <c r="N7" s="4"/>
      <c r="O7" s="4"/>
      <c r="P7" s="4">
        <v>0.157</v>
      </c>
      <c r="Q7" s="4"/>
      <c r="R7" s="4"/>
      <c r="S7" s="4"/>
      <c r="T7" s="4">
        <v>218</v>
      </c>
      <c r="U7" s="4">
        <v>0.4</v>
      </c>
      <c r="V7" s="4">
        <v>0.8</v>
      </c>
      <c r="W7" s="4"/>
      <c r="X7" s="4">
        <v>108</v>
      </c>
      <c r="Y7" s="4">
        <v>0.001</v>
      </c>
      <c r="Z7" s="4"/>
      <c r="AA7" s="4">
        <v>21.9</v>
      </c>
      <c r="AB7" s="4"/>
      <c r="AC7" s="4">
        <v>1.34</v>
      </c>
      <c r="AD7" s="4"/>
      <c r="AE7" s="4">
        <v>15.6</v>
      </c>
      <c r="AF7" s="4"/>
      <c r="AG7" s="4">
        <v>0.045</v>
      </c>
      <c r="AH7" s="4">
        <v>0.062</v>
      </c>
      <c r="AI7" s="4"/>
      <c r="AJ7" s="4">
        <v>622</v>
      </c>
      <c r="AK7" s="4"/>
      <c r="AL7" s="4">
        <v>0.0005</v>
      </c>
      <c r="AM7" s="4">
        <v>0.023</v>
      </c>
      <c r="AN7" s="4">
        <v>0.005</v>
      </c>
      <c r="AO7" s="4">
        <v>0.005</v>
      </c>
      <c r="AP7" s="4"/>
    </row>
    <row r="8" spans="1:42" ht="12.75">
      <c r="A8" s="1" t="s">
        <v>56</v>
      </c>
      <c r="B8" s="3">
        <v>37473</v>
      </c>
      <c r="C8" s="4">
        <v>1100</v>
      </c>
      <c r="D8" s="4">
        <v>23.7</v>
      </c>
      <c r="E8" s="4">
        <v>7.09</v>
      </c>
      <c r="F8" s="4">
        <v>839</v>
      </c>
      <c r="G8" s="4">
        <v>2.5</v>
      </c>
      <c r="H8" s="4">
        <v>5.5</v>
      </c>
      <c r="I8" s="4">
        <v>181</v>
      </c>
      <c r="J8" s="4"/>
      <c r="K8" s="4">
        <v>0.02</v>
      </c>
      <c r="L8" s="4">
        <v>23</v>
      </c>
      <c r="M8" s="4">
        <v>0.263</v>
      </c>
      <c r="N8" s="4"/>
      <c r="O8" s="4"/>
      <c r="P8" s="4">
        <v>0.094</v>
      </c>
      <c r="Q8" s="4"/>
      <c r="R8" s="4"/>
      <c r="S8" s="4"/>
      <c r="T8" s="4">
        <v>2</v>
      </c>
      <c r="U8" s="4">
        <v>3.9</v>
      </c>
      <c r="V8" s="4">
        <v>0.6</v>
      </c>
      <c r="W8" s="4"/>
      <c r="X8" s="4">
        <v>115</v>
      </c>
      <c r="Y8" s="4">
        <v>0.001</v>
      </c>
      <c r="Z8" s="4"/>
      <c r="AA8" s="4">
        <v>26.4</v>
      </c>
      <c r="AB8" s="4"/>
      <c r="AC8" s="4">
        <v>1.58</v>
      </c>
      <c r="AD8" s="4"/>
      <c r="AE8" s="4">
        <v>18.4</v>
      </c>
      <c r="AF8" s="4"/>
      <c r="AG8" s="4">
        <v>0.026</v>
      </c>
      <c r="AH8" s="4">
        <v>0.128</v>
      </c>
      <c r="AI8" s="4"/>
      <c r="AJ8" s="4">
        <v>628</v>
      </c>
      <c r="AK8" s="4"/>
      <c r="AL8" s="4">
        <v>0.0005</v>
      </c>
      <c r="AM8" s="4">
        <v>0.023</v>
      </c>
      <c r="AN8" s="4">
        <v>0.013</v>
      </c>
      <c r="AO8" s="4">
        <v>0.013</v>
      </c>
      <c r="AP8" s="4"/>
    </row>
    <row r="9" spans="1:42" ht="12.75">
      <c r="A9" s="1" t="s">
        <v>56</v>
      </c>
      <c r="B9" s="3">
        <v>37564</v>
      </c>
      <c r="C9" s="4">
        <v>1450</v>
      </c>
      <c r="D9" s="4">
        <v>22.7</v>
      </c>
      <c r="E9" s="4">
        <v>7.13</v>
      </c>
      <c r="F9" s="4">
        <v>770</v>
      </c>
      <c r="G9" s="4">
        <v>0.98</v>
      </c>
      <c r="H9" s="4">
        <v>8</v>
      </c>
      <c r="I9" s="4">
        <v>186</v>
      </c>
      <c r="J9" s="4"/>
      <c r="K9" s="4">
        <v>0.037</v>
      </c>
      <c r="L9" s="4">
        <v>22.5</v>
      </c>
      <c r="M9" s="4">
        <v>0.37</v>
      </c>
      <c r="N9" s="4"/>
      <c r="O9" s="4"/>
      <c r="P9" s="4">
        <v>0.17</v>
      </c>
      <c r="Q9" s="4"/>
      <c r="R9" s="4"/>
      <c r="S9" s="4"/>
      <c r="T9" s="4">
        <v>271</v>
      </c>
      <c r="U9" s="4">
        <v>1.1</v>
      </c>
      <c r="V9" s="4">
        <v>5.8</v>
      </c>
      <c r="W9" s="4"/>
      <c r="X9" s="4">
        <v>111</v>
      </c>
      <c r="Y9" s="4">
        <v>0.002</v>
      </c>
      <c r="Z9" s="4"/>
      <c r="AA9" s="4">
        <v>22.8</v>
      </c>
      <c r="AB9" s="4"/>
      <c r="AC9" s="4">
        <v>1.57</v>
      </c>
      <c r="AD9" s="4"/>
      <c r="AE9" s="4">
        <v>15.4</v>
      </c>
      <c r="AF9" s="4"/>
      <c r="AG9" s="4">
        <v>0.042</v>
      </c>
      <c r="AH9" s="4">
        <v>0.3</v>
      </c>
      <c r="AI9" s="4"/>
      <c r="AJ9" s="4">
        <v>514</v>
      </c>
      <c r="AK9" s="4"/>
      <c r="AL9" s="4">
        <v>0.003</v>
      </c>
      <c r="AM9" s="4">
        <v>0.01</v>
      </c>
      <c r="AN9" s="4"/>
      <c r="AO9" s="4"/>
      <c r="AP9" s="4"/>
    </row>
    <row r="10" spans="1:42" ht="12.75">
      <c r="A10" s="1" t="s">
        <v>56</v>
      </c>
      <c r="B10" s="3">
        <v>37656</v>
      </c>
      <c r="C10" s="4">
        <v>1550</v>
      </c>
      <c r="D10" s="4">
        <v>23.6</v>
      </c>
      <c r="E10" s="4">
        <v>7.12</v>
      </c>
      <c r="F10" s="4">
        <v>802</v>
      </c>
      <c r="G10" s="4">
        <v>0.9</v>
      </c>
      <c r="H10" s="4">
        <v>2.9</v>
      </c>
      <c r="I10" s="4">
        <v>190</v>
      </c>
      <c r="J10" s="4"/>
      <c r="K10" s="4">
        <v>0.016</v>
      </c>
      <c r="L10" s="4">
        <v>21</v>
      </c>
      <c r="M10" s="4">
        <v>0.32</v>
      </c>
      <c r="N10" s="4"/>
      <c r="O10" s="4"/>
      <c r="P10" s="4">
        <v>0.15</v>
      </c>
      <c r="Q10" s="4"/>
      <c r="R10" s="4"/>
      <c r="S10" s="4"/>
      <c r="T10" s="4">
        <v>190</v>
      </c>
      <c r="U10" s="4">
        <v>1</v>
      </c>
      <c r="V10" s="4">
        <v>4.6</v>
      </c>
      <c r="W10" s="4"/>
      <c r="X10" s="4">
        <v>120</v>
      </c>
      <c r="Y10" s="4">
        <v>0.002</v>
      </c>
      <c r="Z10" s="4"/>
      <c r="AA10" s="4">
        <v>21</v>
      </c>
      <c r="AB10" s="4"/>
      <c r="AC10" s="4">
        <v>1.5</v>
      </c>
      <c r="AD10" s="4"/>
      <c r="AE10" s="4">
        <v>19</v>
      </c>
      <c r="AF10" s="4"/>
      <c r="AG10" s="4">
        <v>0.06</v>
      </c>
      <c r="AH10" s="4">
        <v>0.3</v>
      </c>
      <c r="AI10" s="4"/>
      <c r="AJ10" s="4">
        <v>493</v>
      </c>
      <c r="AK10" s="4"/>
      <c r="AL10" s="4">
        <v>0.003</v>
      </c>
      <c r="AM10" s="4">
        <v>0.01</v>
      </c>
      <c r="AN10" s="4"/>
      <c r="AO10" s="4"/>
      <c r="AP10" s="4"/>
    </row>
    <row r="11" spans="1:42" ht="12.75">
      <c r="A11" s="1" t="s">
        <v>56</v>
      </c>
      <c r="B11" s="3">
        <v>37742</v>
      </c>
      <c r="C11" s="4">
        <v>1110</v>
      </c>
      <c r="D11" s="4">
        <v>23.4</v>
      </c>
      <c r="E11" s="4">
        <v>6.99</v>
      </c>
      <c r="F11" s="4">
        <v>754</v>
      </c>
      <c r="G11" s="4">
        <v>3</v>
      </c>
      <c r="H11" s="4">
        <v>2.4</v>
      </c>
      <c r="I11" s="4">
        <v>186</v>
      </c>
      <c r="J11" s="4"/>
      <c r="K11" s="4">
        <v>0.037</v>
      </c>
      <c r="L11" s="4">
        <v>19.8</v>
      </c>
      <c r="M11" s="4">
        <v>0.34</v>
      </c>
      <c r="N11" s="4"/>
      <c r="O11" s="4"/>
      <c r="P11" s="4">
        <v>0.242</v>
      </c>
      <c r="Q11" s="4"/>
      <c r="R11" s="4"/>
      <c r="S11" s="4"/>
      <c r="T11" s="4">
        <v>149</v>
      </c>
      <c r="U11" s="4">
        <v>5.5</v>
      </c>
      <c r="V11" s="4">
        <v>8.5</v>
      </c>
      <c r="W11" s="4"/>
      <c r="X11" s="4">
        <v>110</v>
      </c>
      <c r="Y11" s="4"/>
      <c r="Z11" s="4"/>
      <c r="AA11" s="4">
        <v>20.6</v>
      </c>
      <c r="AB11" s="4"/>
      <c r="AC11" s="4">
        <v>1.49</v>
      </c>
      <c r="AD11" s="4"/>
      <c r="AE11" s="4">
        <v>15.5</v>
      </c>
      <c r="AF11" s="4"/>
      <c r="AG11" s="4">
        <v>0.04</v>
      </c>
      <c r="AH11" s="4">
        <v>0.4</v>
      </c>
      <c r="AI11" s="4"/>
      <c r="AJ11" s="4">
        <v>540</v>
      </c>
      <c r="AK11" s="4"/>
      <c r="AL11" s="4">
        <v>0.003</v>
      </c>
      <c r="AM11" s="4"/>
      <c r="AN11" s="4"/>
      <c r="AO11" s="4"/>
      <c r="AP11" s="4"/>
    </row>
    <row r="12" spans="1:42" ht="12.75">
      <c r="A12" s="1" t="s">
        <v>56</v>
      </c>
      <c r="B12" s="3">
        <v>37838</v>
      </c>
      <c r="C12" s="4">
        <v>1250</v>
      </c>
      <c r="D12" s="4"/>
      <c r="E12" s="4">
        <v>6.93</v>
      </c>
      <c r="F12" s="4">
        <v>778</v>
      </c>
      <c r="G12" s="4">
        <v>1.1</v>
      </c>
      <c r="H12" s="4"/>
      <c r="I12" s="4"/>
      <c r="J12" s="4"/>
      <c r="K12" s="4">
        <v>0.037</v>
      </c>
      <c r="L12" s="4"/>
      <c r="M12" s="4"/>
      <c r="N12" s="4"/>
      <c r="O12" s="4"/>
      <c r="P12" s="4">
        <v>0.122</v>
      </c>
      <c r="Q12" s="4"/>
      <c r="R12" s="4"/>
      <c r="S12" s="4"/>
      <c r="T12" s="4"/>
      <c r="U12" s="4"/>
      <c r="V12" s="4">
        <v>8.42</v>
      </c>
      <c r="W12" s="4"/>
      <c r="X12" s="4">
        <v>110</v>
      </c>
      <c r="Y12" s="4"/>
      <c r="Z12" s="4"/>
      <c r="AA12" s="4">
        <v>22.4</v>
      </c>
      <c r="AB12" s="4"/>
      <c r="AC12" s="4">
        <v>1.6</v>
      </c>
      <c r="AD12" s="4"/>
      <c r="AE12" s="4">
        <v>16.4</v>
      </c>
      <c r="AF12" s="4"/>
      <c r="AG12" s="4">
        <v>0.042</v>
      </c>
      <c r="AH12" s="4">
        <v>0.504</v>
      </c>
      <c r="AI12" s="4"/>
      <c r="AJ12" s="4"/>
      <c r="AK12" s="4"/>
      <c r="AL12" s="4">
        <v>0.003</v>
      </c>
      <c r="AM12" s="4"/>
      <c r="AN12" s="4"/>
      <c r="AO12" s="4"/>
      <c r="AP12" s="4"/>
    </row>
    <row r="13" spans="1:42" ht="12.75">
      <c r="A13" s="1" t="s">
        <v>56</v>
      </c>
      <c r="B13" s="3">
        <v>38385</v>
      </c>
      <c r="C13" s="4">
        <v>1000</v>
      </c>
      <c r="D13" s="4"/>
      <c r="E13" s="4">
        <v>7.1</v>
      </c>
      <c r="F13" s="4">
        <v>780</v>
      </c>
      <c r="G13" s="4">
        <v>1.13</v>
      </c>
      <c r="H13" s="4"/>
      <c r="I13" s="4">
        <v>191</v>
      </c>
      <c r="J13" s="4"/>
      <c r="K13" s="4">
        <v>0.04</v>
      </c>
      <c r="L13" s="4">
        <v>21.1</v>
      </c>
      <c r="M13" s="4">
        <v>0.34</v>
      </c>
      <c r="N13" s="4"/>
      <c r="O13" s="4"/>
      <c r="P13" s="4">
        <v>0.298</v>
      </c>
      <c r="Q13" s="4"/>
      <c r="R13" s="4"/>
      <c r="S13" s="4"/>
      <c r="T13" s="4">
        <v>206</v>
      </c>
      <c r="U13" s="4"/>
      <c r="V13" s="4">
        <v>1.36</v>
      </c>
      <c r="W13" s="4"/>
      <c r="X13" s="4">
        <v>107</v>
      </c>
      <c r="Y13" s="4"/>
      <c r="Z13" s="4"/>
      <c r="AA13" s="4">
        <v>20.3</v>
      </c>
      <c r="AB13" s="4"/>
      <c r="AC13" s="4">
        <v>1.54</v>
      </c>
      <c r="AD13" s="4"/>
      <c r="AE13" s="4">
        <v>14.3</v>
      </c>
      <c r="AF13" s="4"/>
      <c r="AG13" s="4">
        <v>0.028</v>
      </c>
      <c r="AH13" s="4">
        <v>0.36</v>
      </c>
      <c r="AI13" s="4"/>
      <c r="AJ13" s="4">
        <v>464</v>
      </c>
      <c r="AK13" s="4"/>
      <c r="AL13" s="4"/>
      <c r="AM13" s="4"/>
      <c r="AN13" s="4"/>
      <c r="AO13" s="4"/>
      <c r="AP13" s="4"/>
    </row>
    <row r="14" spans="1:42" ht="12.75">
      <c r="A14" s="1" t="s">
        <v>56</v>
      </c>
      <c r="B14" s="3">
        <v>38565</v>
      </c>
      <c r="C14" s="4">
        <v>1445</v>
      </c>
      <c r="D14" s="4"/>
      <c r="E14" s="4">
        <v>6.9</v>
      </c>
      <c r="F14" s="4">
        <v>684</v>
      </c>
      <c r="G14" s="4">
        <v>2.5</v>
      </c>
      <c r="H14" s="4">
        <v>3.9</v>
      </c>
      <c r="I14" s="4">
        <v>191</v>
      </c>
      <c r="J14" s="4"/>
      <c r="K14" s="4"/>
      <c r="L14" s="4">
        <v>20.8</v>
      </c>
      <c r="M14" s="4">
        <v>0.2</v>
      </c>
      <c r="N14" s="4"/>
      <c r="O14" s="4"/>
      <c r="P14" s="4">
        <v>0.282</v>
      </c>
      <c r="Q14" s="4"/>
      <c r="R14" s="4"/>
      <c r="S14" s="4"/>
      <c r="T14" s="4">
        <v>174</v>
      </c>
      <c r="U14" s="4"/>
      <c r="V14" s="4">
        <v>0.85</v>
      </c>
      <c r="W14" s="4"/>
      <c r="X14" s="4">
        <v>114</v>
      </c>
      <c r="Y14" s="4"/>
      <c r="Z14" s="4"/>
      <c r="AA14" s="4">
        <v>18.3</v>
      </c>
      <c r="AB14" s="4"/>
      <c r="AC14" s="4">
        <v>1.27</v>
      </c>
      <c r="AD14" s="4"/>
      <c r="AE14" s="4">
        <v>12.8</v>
      </c>
      <c r="AF14" s="4"/>
      <c r="AG14" s="4">
        <v>0.037</v>
      </c>
      <c r="AH14" s="4">
        <v>0.21</v>
      </c>
      <c r="AI14" s="4"/>
      <c r="AJ14" s="4">
        <v>511</v>
      </c>
      <c r="AK14" s="4"/>
      <c r="AL14" s="4">
        <v>0.0035</v>
      </c>
      <c r="AM14" s="4"/>
      <c r="AN14" s="4"/>
      <c r="AO14" s="4"/>
      <c r="AP14" s="4"/>
    </row>
    <row r="15" spans="1:42" ht="12.75">
      <c r="A15" s="1" t="s">
        <v>56</v>
      </c>
      <c r="B15" s="3">
        <v>38628</v>
      </c>
      <c r="C15" s="4">
        <v>1000</v>
      </c>
      <c r="D15" s="4"/>
      <c r="E15" s="4">
        <v>7.19</v>
      </c>
      <c r="F15" s="4">
        <v>731</v>
      </c>
      <c r="G15" s="4">
        <v>2.11</v>
      </c>
      <c r="H15" s="4"/>
      <c r="I15" s="4">
        <v>193</v>
      </c>
      <c r="J15" s="4"/>
      <c r="K15" s="4"/>
      <c r="L15" s="4">
        <v>19.2</v>
      </c>
      <c r="M15" s="4">
        <v>0.219</v>
      </c>
      <c r="N15" s="4"/>
      <c r="O15" s="4"/>
      <c r="P15" s="4">
        <v>0.28</v>
      </c>
      <c r="Q15" s="4"/>
      <c r="R15" s="4"/>
      <c r="S15" s="4"/>
      <c r="T15" s="4">
        <v>170</v>
      </c>
      <c r="U15" s="4"/>
      <c r="V15" s="4">
        <v>0.85</v>
      </c>
      <c r="W15" s="4"/>
      <c r="X15" s="4">
        <v>116</v>
      </c>
      <c r="Y15" s="4"/>
      <c r="Z15" s="4"/>
      <c r="AA15" s="4">
        <v>22.6</v>
      </c>
      <c r="AB15" s="4"/>
      <c r="AC15" s="4">
        <v>1.48</v>
      </c>
      <c r="AD15" s="4"/>
      <c r="AE15" s="4">
        <v>15.4</v>
      </c>
      <c r="AF15" s="4"/>
      <c r="AG15" s="4">
        <v>0.034</v>
      </c>
      <c r="AH15" s="4">
        <v>0.3</v>
      </c>
      <c r="AI15" s="4"/>
      <c r="AJ15" s="4">
        <v>485</v>
      </c>
      <c r="AK15" s="4"/>
      <c r="AL15" s="4">
        <v>0.0035</v>
      </c>
      <c r="AM15" s="4"/>
      <c r="AN15" s="4"/>
      <c r="AO15" s="4"/>
      <c r="AP15" s="4"/>
    </row>
    <row r="16" spans="1:42" ht="12.75">
      <c r="A16" s="1" t="s">
        <v>56</v>
      </c>
      <c r="B16" s="3">
        <v>38023</v>
      </c>
      <c r="C16" s="4">
        <v>930</v>
      </c>
      <c r="D16" s="4"/>
      <c r="E16" s="4">
        <v>7.07</v>
      </c>
      <c r="F16" s="4">
        <v>766</v>
      </c>
      <c r="G16" s="4"/>
      <c r="H16" s="4">
        <v>2.8</v>
      </c>
      <c r="I16" s="4">
        <v>195</v>
      </c>
      <c r="J16" s="4"/>
      <c r="K16" s="4">
        <v>0.075</v>
      </c>
      <c r="L16" s="4">
        <v>24.7</v>
      </c>
      <c r="M16" s="4">
        <v>0.28</v>
      </c>
      <c r="N16" s="4"/>
      <c r="O16" s="4"/>
      <c r="P16" s="4">
        <v>0.178</v>
      </c>
      <c r="Q16" s="4"/>
      <c r="R16" s="4"/>
      <c r="S16" s="4"/>
      <c r="T16" s="4">
        <v>190</v>
      </c>
      <c r="U16" s="4"/>
      <c r="V16" s="4">
        <v>0.85</v>
      </c>
      <c r="W16" s="4"/>
      <c r="X16" s="4">
        <v>120</v>
      </c>
      <c r="Y16" s="4"/>
      <c r="Z16" s="4"/>
      <c r="AA16" s="4">
        <v>24.8</v>
      </c>
      <c r="AB16" s="4"/>
      <c r="AC16" s="4">
        <v>1.65</v>
      </c>
      <c r="AD16" s="4"/>
      <c r="AE16" s="4">
        <v>17.5</v>
      </c>
      <c r="AF16" s="4"/>
      <c r="AG16" s="4"/>
      <c r="AH16" s="4">
        <v>0.44</v>
      </c>
      <c r="AI16" s="4"/>
      <c r="AJ16" s="4">
        <v>537</v>
      </c>
      <c r="AK16" s="4"/>
      <c r="AL16" s="4">
        <v>0.0003</v>
      </c>
      <c r="AM16" s="4"/>
      <c r="AN16" s="4"/>
      <c r="AO16" s="4"/>
      <c r="AP16" s="4"/>
    </row>
    <row r="17" spans="1:42" ht="12.75">
      <c r="A17" s="1" t="s">
        <v>56</v>
      </c>
      <c r="B17" s="3">
        <v>38301</v>
      </c>
      <c r="C17" s="4">
        <v>910</v>
      </c>
      <c r="D17" s="4"/>
      <c r="E17" s="4">
        <v>7.26</v>
      </c>
      <c r="F17" s="4">
        <v>744</v>
      </c>
      <c r="G17" s="4">
        <v>1.18</v>
      </c>
      <c r="H17" s="4"/>
      <c r="I17" s="4">
        <v>192</v>
      </c>
      <c r="J17" s="4"/>
      <c r="K17" s="4">
        <v>0.051</v>
      </c>
      <c r="L17" s="4">
        <v>23.9</v>
      </c>
      <c r="M17" s="4">
        <v>0.4</v>
      </c>
      <c r="N17" s="4"/>
      <c r="O17" s="4"/>
      <c r="P17" s="4">
        <v>0.301</v>
      </c>
      <c r="Q17" s="4"/>
      <c r="R17" s="4"/>
      <c r="S17" s="4"/>
      <c r="T17" s="4">
        <v>201</v>
      </c>
      <c r="U17" s="4"/>
      <c r="V17" s="4">
        <v>0.98</v>
      </c>
      <c r="W17" s="4"/>
      <c r="X17" s="4">
        <v>105</v>
      </c>
      <c r="Y17" s="4"/>
      <c r="Z17" s="4"/>
      <c r="AA17" s="4">
        <v>19.6</v>
      </c>
      <c r="AB17" s="4"/>
      <c r="AC17" s="4">
        <v>1.35</v>
      </c>
      <c r="AD17" s="4"/>
      <c r="AE17" s="4">
        <v>13.8</v>
      </c>
      <c r="AF17" s="4"/>
      <c r="AG17" s="4">
        <v>0.032</v>
      </c>
      <c r="AH17" s="4">
        <v>0.25</v>
      </c>
      <c r="AI17" s="4"/>
      <c r="AJ17" s="4">
        <v>474</v>
      </c>
      <c r="AK17" s="4"/>
      <c r="AL17" s="4">
        <v>0.0003</v>
      </c>
      <c r="AM17" s="4"/>
      <c r="AN17" s="4"/>
      <c r="AO17" s="4"/>
      <c r="AP17" s="4"/>
    </row>
    <row r="18" spans="1:42" ht="12.75">
      <c r="A18" s="1" t="s">
        <v>56</v>
      </c>
      <c r="B18" s="3">
        <v>38755</v>
      </c>
      <c r="C18" s="4">
        <v>1145</v>
      </c>
      <c r="D18" s="4"/>
      <c r="E18" s="4">
        <v>6.97</v>
      </c>
      <c r="F18" s="4">
        <v>1170</v>
      </c>
      <c r="G18" s="4"/>
      <c r="H18" s="4"/>
      <c r="I18" s="4">
        <v>200</v>
      </c>
      <c r="J18" s="4"/>
      <c r="K18" s="4"/>
      <c r="L18" s="4">
        <v>19.6</v>
      </c>
      <c r="M18" s="4">
        <v>0.25</v>
      </c>
      <c r="N18" s="4"/>
      <c r="O18" s="4"/>
      <c r="P18" s="4">
        <v>1.68</v>
      </c>
      <c r="Q18" s="4"/>
      <c r="R18" s="4"/>
      <c r="S18" s="4"/>
      <c r="T18" s="4">
        <v>181</v>
      </c>
      <c r="U18" s="4"/>
      <c r="V18" s="4">
        <v>0.85</v>
      </c>
      <c r="W18" s="4"/>
      <c r="X18" s="4">
        <v>120</v>
      </c>
      <c r="Y18" s="4"/>
      <c r="Z18" s="4"/>
      <c r="AA18" s="4">
        <v>23.3</v>
      </c>
      <c r="AB18" s="4"/>
      <c r="AC18" s="4">
        <v>1.55</v>
      </c>
      <c r="AD18" s="4"/>
      <c r="AE18" s="4">
        <v>14.8</v>
      </c>
      <c r="AF18" s="4"/>
      <c r="AG18" s="4">
        <v>0.034</v>
      </c>
      <c r="AH18" s="4">
        <v>0.4</v>
      </c>
      <c r="AI18" s="4"/>
      <c r="AJ18" s="4">
        <v>534</v>
      </c>
      <c r="AK18" s="4"/>
      <c r="AL18" s="4">
        <v>0.0035</v>
      </c>
      <c r="AM18" s="4"/>
      <c r="AN18" s="4"/>
      <c r="AO18" s="4"/>
      <c r="AP18" s="4"/>
    </row>
    <row r="19" spans="1:42" ht="12.75">
      <c r="A19" s="1" t="s">
        <v>56</v>
      </c>
      <c r="B19" s="3">
        <v>37012</v>
      </c>
      <c r="C19" s="4"/>
      <c r="D19" s="4"/>
      <c r="E19" s="4"/>
      <c r="F19" s="4"/>
      <c r="G19" s="4"/>
      <c r="H19" s="4">
        <v>2</v>
      </c>
      <c r="I19" s="4">
        <v>188</v>
      </c>
      <c r="J19" s="4"/>
      <c r="K19" s="4">
        <v>0.05</v>
      </c>
      <c r="L19" s="4">
        <v>22.2</v>
      </c>
      <c r="M19" s="4">
        <v>0.364</v>
      </c>
      <c r="N19" s="4"/>
      <c r="O19" s="4"/>
      <c r="P19" s="4">
        <v>0.19</v>
      </c>
      <c r="Q19" s="4"/>
      <c r="R19" s="4"/>
      <c r="S19" s="4"/>
      <c r="T19" s="4">
        <v>219</v>
      </c>
      <c r="U19" s="4"/>
      <c r="V19" s="4">
        <v>4.31</v>
      </c>
      <c r="W19" s="4"/>
      <c r="X19" s="4">
        <v>122</v>
      </c>
      <c r="Y19" s="4">
        <v>0.003</v>
      </c>
      <c r="Z19" s="4"/>
      <c r="AA19" s="4">
        <v>23.3</v>
      </c>
      <c r="AB19" s="4"/>
      <c r="AC19" s="4">
        <v>1.76</v>
      </c>
      <c r="AD19" s="4"/>
      <c r="AE19" s="4">
        <v>16.6</v>
      </c>
      <c r="AF19" s="4"/>
      <c r="AG19" s="4">
        <v>0.057</v>
      </c>
      <c r="AH19" s="4">
        <v>0.09</v>
      </c>
      <c r="AI19" s="4">
        <v>1</v>
      </c>
      <c r="AJ19" s="4">
        <v>586</v>
      </c>
      <c r="AK19" s="4">
        <v>1</v>
      </c>
      <c r="AL19" s="4"/>
      <c r="AM19" s="4"/>
      <c r="AN19" s="4"/>
      <c r="AO19" s="4"/>
      <c r="AP19" s="4"/>
    </row>
    <row r="20" spans="1:42" ht="12.75">
      <c r="A20" s="1" t="s">
        <v>56</v>
      </c>
      <c r="B20" s="3">
        <v>37288</v>
      </c>
      <c r="C20" s="4"/>
      <c r="D20" s="4"/>
      <c r="E20" s="4"/>
      <c r="F20" s="4"/>
      <c r="G20" s="4"/>
      <c r="H20" s="4">
        <v>2.5</v>
      </c>
      <c r="I20" s="4">
        <v>180</v>
      </c>
      <c r="J20" s="4"/>
      <c r="K20" s="4">
        <v>0.026</v>
      </c>
      <c r="L20" s="4">
        <v>23.1</v>
      </c>
      <c r="M20" s="4">
        <v>0.317</v>
      </c>
      <c r="N20" s="4"/>
      <c r="O20" s="4"/>
      <c r="P20" s="4">
        <v>0.709</v>
      </c>
      <c r="Q20" s="4"/>
      <c r="R20" s="4"/>
      <c r="S20" s="4"/>
      <c r="T20" s="4">
        <v>181</v>
      </c>
      <c r="U20" s="4">
        <v>0.5</v>
      </c>
      <c r="V20" s="4">
        <v>7.28</v>
      </c>
      <c r="W20" s="4"/>
      <c r="X20" s="4">
        <v>121</v>
      </c>
      <c r="Y20" s="4">
        <v>0.004</v>
      </c>
      <c r="Z20" s="4"/>
      <c r="AA20" s="4">
        <v>25.7</v>
      </c>
      <c r="AB20" s="4"/>
      <c r="AC20" s="4">
        <v>1.71</v>
      </c>
      <c r="AD20" s="4"/>
      <c r="AE20" s="4">
        <v>19.6</v>
      </c>
      <c r="AF20" s="4"/>
      <c r="AG20" s="4">
        <v>0.027</v>
      </c>
      <c r="AH20" s="4">
        <v>0.057</v>
      </c>
      <c r="AI20" s="4">
        <v>0.7</v>
      </c>
      <c r="AJ20" s="4">
        <v>588</v>
      </c>
      <c r="AK20" s="4">
        <v>0.7</v>
      </c>
      <c r="AL20" s="4">
        <v>0.002</v>
      </c>
      <c r="AM20" s="4">
        <v>0.005</v>
      </c>
      <c r="AN20" s="4">
        <v>0.006</v>
      </c>
      <c r="AO20" s="4">
        <v>0.006</v>
      </c>
      <c r="AP20" s="4"/>
    </row>
    <row r="21" spans="1:42" ht="12.75">
      <c r="A21" s="1" t="s">
        <v>56</v>
      </c>
      <c r="B21" s="3">
        <v>38112</v>
      </c>
      <c r="C21" s="4">
        <v>900</v>
      </c>
      <c r="D21" s="4"/>
      <c r="E21" s="4">
        <v>6.94</v>
      </c>
      <c r="F21" s="4">
        <v>826</v>
      </c>
      <c r="G21" s="4">
        <v>0.85</v>
      </c>
      <c r="H21" s="4">
        <v>2.3</v>
      </c>
      <c r="I21" s="4">
        <v>195</v>
      </c>
      <c r="J21" s="4"/>
      <c r="K21" s="4">
        <v>0.097</v>
      </c>
      <c r="L21" s="4">
        <v>24</v>
      </c>
      <c r="M21" s="4">
        <v>0.22</v>
      </c>
      <c r="N21" s="4"/>
      <c r="O21" s="4"/>
      <c r="P21" s="4">
        <v>0.188</v>
      </c>
      <c r="Q21" s="4"/>
      <c r="R21" s="4"/>
      <c r="S21" s="4"/>
      <c r="T21" s="4">
        <v>250</v>
      </c>
      <c r="U21" s="4">
        <v>1.2</v>
      </c>
      <c r="V21" s="4">
        <v>1.17</v>
      </c>
      <c r="W21" s="4"/>
      <c r="X21" s="4">
        <v>115</v>
      </c>
      <c r="Y21" s="4"/>
      <c r="Z21" s="4"/>
      <c r="AA21" s="4">
        <v>23.2</v>
      </c>
      <c r="AB21" s="4"/>
      <c r="AC21" s="4">
        <v>1.99</v>
      </c>
      <c r="AD21" s="4"/>
      <c r="AE21" s="4">
        <v>17.2</v>
      </c>
      <c r="AF21" s="4"/>
      <c r="AG21" s="4"/>
      <c r="AH21" s="4">
        <v>0.11</v>
      </c>
      <c r="AI21" s="4"/>
      <c r="AJ21" s="4">
        <v>613</v>
      </c>
      <c r="AK21" s="4"/>
      <c r="AL21" s="4">
        <v>0.0003</v>
      </c>
      <c r="AM21" s="4"/>
      <c r="AN21" s="4"/>
      <c r="AO21" s="4"/>
      <c r="AP21" s="4"/>
    </row>
    <row r="22" spans="1:42" ht="12.75">
      <c r="A22" s="1" t="s">
        <v>56</v>
      </c>
      <c r="B22" s="3">
        <v>37377</v>
      </c>
      <c r="C22" s="4"/>
      <c r="D22" s="4"/>
      <c r="E22" s="4"/>
      <c r="F22" s="4"/>
      <c r="G22" s="4"/>
      <c r="H22" s="4">
        <v>2.4</v>
      </c>
      <c r="I22" s="4">
        <v>184</v>
      </c>
      <c r="J22" s="4"/>
      <c r="K22" s="4">
        <v>0.02</v>
      </c>
      <c r="L22" s="4">
        <v>23.7</v>
      </c>
      <c r="M22" s="4">
        <v>0.23</v>
      </c>
      <c r="N22" s="4"/>
      <c r="O22" s="4"/>
      <c r="P22" s="4">
        <v>0.128</v>
      </c>
      <c r="Q22" s="4"/>
      <c r="R22" s="4"/>
      <c r="S22" s="4"/>
      <c r="T22" s="4">
        <v>226</v>
      </c>
      <c r="U22" s="4"/>
      <c r="V22" s="4">
        <v>4.96</v>
      </c>
      <c r="W22" s="4"/>
      <c r="X22" s="4">
        <v>120</v>
      </c>
      <c r="Y22" s="4">
        <v>0.001</v>
      </c>
      <c r="Z22" s="4"/>
      <c r="AA22" s="4">
        <v>23</v>
      </c>
      <c r="AB22" s="4"/>
      <c r="AC22" s="4">
        <v>1.36</v>
      </c>
      <c r="AD22" s="4"/>
      <c r="AE22" s="4">
        <v>15.7</v>
      </c>
      <c r="AF22" s="4"/>
      <c r="AG22" s="4">
        <v>0.08</v>
      </c>
      <c r="AH22" s="4">
        <v>0.047</v>
      </c>
      <c r="AI22" s="4"/>
      <c r="AJ22" s="4">
        <v>620</v>
      </c>
      <c r="AK22" s="4"/>
      <c r="AL22" s="4">
        <v>0.0005</v>
      </c>
      <c r="AM22" s="4">
        <v>0.023</v>
      </c>
      <c r="AN22" s="4">
        <v>0.007</v>
      </c>
      <c r="AO22" s="4">
        <v>0.007</v>
      </c>
      <c r="AP22" s="4"/>
    </row>
    <row r="23" spans="1:42" ht="12.75">
      <c r="A23" s="1" t="s">
        <v>56</v>
      </c>
      <c r="B23" s="3">
        <v>37949</v>
      </c>
      <c r="C23" s="4">
        <v>1240</v>
      </c>
      <c r="D23" s="4"/>
      <c r="E23" s="4">
        <v>6.92</v>
      </c>
      <c r="F23" s="4">
        <v>800</v>
      </c>
      <c r="G23" s="4">
        <v>11.19</v>
      </c>
      <c r="H23" s="4">
        <v>0.2</v>
      </c>
      <c r="I23" s="4">
        <v>191</v>
      </c>
      <c r="J23" s="4"/>
      <c r="K23" s="4">
        <v>0.04</v>
      </c>
      <c r="L23" s="4">
        <v>23.4</v>
      </c>
      <c r="M23" s="4">
        <v>0.26</v>
      </c>
      <c r="N23" s="4"/>
      <c r="O23" s="4"/>
      <c r="P23" s="4">
        <v>0.238</v>
      </c>
      <c r="Q23" s="4"/>
      <c r="R23" s="4"/>
      <c r="S23" s="4"/>
      <c r="T23" s="4">
        <v>204</v>
      </c>
      <c r="U23" s="4"/>
      <c r="V23" s="4">
        <v>1.34</v>
      </c>
      <c r="W23" s="4"/>
      <c r="X23" s="4">
        <v>116</v>
      </c>
      <c r="Y23" s="4"/>
      <c r="Z23" s="4"/>
      <c r="AA23" s="4">
        <v>23.4</v>
      </c>
      <c r="AB23" s="4"/>
      <c r="AC23" s="4">
        <v>1.6</v>
      </c>
      <c r="AD23" s="4"/>
      <c r="AE23" s="4">
        <v>16.7</v>
      </c>
      <c r="AF23" s="4"/>
      <c r="AG23" s="4"/>
      <c r="AH23" s="4">
        <v>0.25</v>
      </c>
      <c r="AI23" s="4"/>
      <c r="AJ23" s="4">
        <v>543</v>
      </c>
      <c r="AK23" s="4"/>
      <c r="AL23" s="4">
        <v>0.0003</v>
      </c>
      <c r="AM23" s="4"/>
      <c r="AN23" s="4"/>
      <c r="AO23" s="4"/>
      <c r="AP23" s="4"/>
    </row>
    <row r="24" spans="1:42" ht="12.75">
      <c r="A24" s="1" t="s">
        <v>56</v>
      </c>
      <c r="B24" s="3">
        <v>38839</v>
      </c>
      <c r="C24" s="4">
        <v>1135</v>
      </c>
      <c r="D24" s="4"/>
      <c r="E24" s="4">
        <v>7.81</v>
      </c>
      <c r="F24" s="4">
        <v>753</v>
      </c>
      <c r="G24" s="4">
        <v>1.45</v>
      </c>
      <c r="H24" s="4"/>
      <c r="I24" s="4">
        <v>204</v>
      </c>
      <c r="J24" s="4"/>
      <c r="K24" s="4"/>
      <c r="L24" s="4">
        <v>21.4</v>
      </c>
      <c r="M24" s="4">
        <v>0.25</v>
      </c>
      <c r="N24" s="4"/>
      <c r="O24" s="4"/>
      <c r="P24" s="4">
        <v>0.265</v>
      </c>
      <c r="Q24" s="4"/>
      <c r="R24" s="4"/>
      <c r="S24" s="4"/>
      <c r="T24" s="4">
        <v>177</v>
      </c>
      <c r="U24" s="4"/>
      <c r="V24" s="4">
        <v>0.85</v>
      </c>
      <c r="W24" s="4"/>
      <c r="X24" s="4">
        <v>116</v>
      </c>
      <c r="Y24" s="4"/>
      <c r="Z24" s="4"/>
      <c r="AA24" s="4">
        <v>23.3</v>
      </c>
      <c r="AB24" s="4"/>
      <c r="AC24" s="4">
        <v>1.5</v>
      </c>
      <c r="AD24" s="4"/>
      <c r="AE24" s="4">
        <v>15.7</v>
      </c>
      <c r="AF24" s="4"/>
      <c r="AG24" s="4"/>
      <c r="AH24" s="4">
        <v>0.49</v>
      </c>
      <c r="AI24" s="4"/>
      <c r="AJ24" s="4">
        <v>520</v>
      </c>
      <c r="AK24" s="4"/>
      <c r="AL24" s="4">
        <v>0.0022</v>
      </c>
      <c r="AM24" s="4"/>
      <c r="AN24" s="4"/>
      <c r="AO24" s="4"/>
      <c r="AP24" s="4"/>
    </row>
    <row r="25" spans="1:42" ht="12.75">
      <c r="A25" s="1" t="s">
        <v>56</v>
      </c>
      <c r="B25" s="3">
        <v>38839</v>
      </c>
      <c r="C25" s="4">
        <v>1145</v>
      </c>
      <c r="D25" s="4"/>
      <c r="E25" s="4">
        <v>7.81</v>
      </c>
      <c r="F25" s="4">
        <v>753</v>
      </c>
      <c r="G25" s="4">
        <v>1.45</v>
      </c>
      <c r="H25" s="4"/>
      <c r="I25" s="4">
        <v>200</v>
      </c>
      <c r="J25" s="4"/>
      <c r="K25" s="4"/>
      <c r="L25" s="4">
        <v>21.3</v>
      </c>
      <c r="M25" s="4">
        <v>0.334</v>
      </c>
      <c r="N25" s="4"/>
      <c r="O25" s="4"/>
      <c r="P25" s="4">
        <v>0.252</v>
      </c>
      <c r="Q25" s="4"/>
      <c r="R25" s="4"/>
      <c r="S25" s="4"/>
      <c r="T25" s="4">
        <v>179</v>
      </c>
      <c r="U25" s="4"/>
      <c r="V25" s="4">
        <v>0.85</v>
      </c>
      <c r="W25" s="4"/>
      <c r="X25" s="4">
        <v>114</v>
      </c>
      <c r="Y25" s="4"/>
      <c r="Z25" s="4"/>
      <c r="AA25" s="4">
        <v>22.7</v>
      </c>
      <c r="AB25" s="4"/>
      <c r="AC25" s="4">
        <v>1.47</v>
      </c>
      <c r="AD25" s="4"/>
      <c r="AE25" s="4">
        <v>15.6</v>
      </c>
      <c r="AF25" s="4"/>
      <c r="AG25" s="4">
        <v>0.033</v>
      </c>
      <c r="AH25" s="4">
        <v>0.43</v>
      </c>
      <c r="AI25" s="4"/>
      <c r="AJ25" s="4">
        <v>509</v>
      </c>
      <c r="AK25" s="4"/>
      <c r="AL25" s="4">
        <v>0.0022</v>
      </c>
      <c r="AM25" s="4"/>
      <c r="AN25" s="4"/>
      <c r="AO25" s="4"/>
      <c r="AP25" s="4"/>
    </row>
    <row r="26" spans="1:42" ht="12.75">
      <c r="A26" s="1" t="s">
        <v>56</v>
      </c>
      <c r="B26" s="3">
        <v>38211</v>
      </c>
      <c r="C26" s="4">
        <v>930</v>
      </c>
      <c r="D26" s="4"/>
      <c r="E26" s="4">
        <v>7.03</v>
      </c>
      <c r="F26" s="4">
        <v>809</v>
      </c>
      <c r="G26" s="4">
        <v>0.93</v>
      </c>
      <c r="H26" s="4"/>
      <c r="I26" s="4">
        <v>192</v>
      </c>
      <c r="J26" s="4"/>
      <c r="K26" s="4">
        <v>0.05</v>
      </c>
      <c r="L26" s="4">
        <v>22.5</v>
      </c>
      <c r="M26" s="4">
        <v>0.27</v>
      </c>
      <c r="N26" s="4"/>
      <c r="O26" s="4"/>
      <c r="P26" s="4">
        <v>0.206</v>
      </c>
      <c r="Q26" s="4"/>
      <c r="R26" s="4"/>
      <c r="S26" s="4"/>
      <c r="T26" s="4">
        <v>233</v>
      </c>
      <c r="U26" s="4"/>
      <c r="V26" s="4">
        <v>0.85</v>
      </c>
      <c r="W26" s="4"/>
      <c r="X26" s="4">
        <v>114</v>
      </c>
      <c r="Y26" s="4"/>
      <c r="Z26" s="4"/>
      <c r="AA26" s="4">
        <v>22.8</v>
      </c>
      <c r="AB26" s="4"/>
      <c r="AC26" s="4">
        <v>1.74</v>
      </c>
      <c r="AD26" s="4"/>
      <c r="AE26" s="4">
        <v>15.8</v>
      </c>
      <c r="AF26" s="4"/>
      <c r="AG26" s="4">
        <v>0.045</v>
      </c>
      <c r="AH26" s="4">
        <v>0.32</v>
      </c>
      <c r="AI26" s="4"/>
      <c r="AJ26" s="4">
        <v>583</v>
      </c>
      <c r="AK26" s="4"/>
      <c r="AL26" s="4">
        <v>0.0003</v>
      </c>
      <c r="AM26" s="4"/>
      <c r="AN26" s="4"/>
      <c r="AO26" s="4"/>
      <c r="AP26" s="4"/>
    </row>
    <row r="27" spans="1:42" ht="12.75">
      <c r="A27" s="1" t="s">
        <v>56</v>
      </c>
      <c r="B27" s="3">
        <v>38474</v>
      </c>
      <c r="C27" s="4">
        <v>1445</v>
      </c>
      <c r="D27" s="4"/>
      <c r="E27" s="4">
        <v>6.92</v>
      </c>
      <c r="F27" s="4">
        <v>603</v>
      </c>
      <c r="G27" s="4">
        <v>1.39</v>
      </c>
      <c r="H27" s="4"/>
      <c r="I27" s="4">
        <v>199</v>
      </c>
      <c r="J27" s="4"/>
      <c r="K27" s="4"/>
      <c r="L27" s="4">
        <v>21.4</v>
      </c>
      <c r="M27" s="4">
        <v>0.229</v>
      </c>
      <c r="N27" s="4"/>
      <c r="O27" s="4"/>
      <c r="P27" s="4">
        <v>0.345</v>
      </c>
      <c r="Q27" s="4"/>
      <c r="R27" s="4"/>
      <c r="S27" s="4"/>
      <c r="T27" s="4">
        <v>194</v>
      </c>
      <c r="U27" s="4"/>
      <c r="V27" s="4">
        <v>1.04</v>
      </c>
      <c r="W27" s="4"/>
      <c r="X27" s="4">
        <v>108</v>
      </c>
      <c r="Y27" s="4"/>
      <c r="Z27" s="4"/>
      <c r="AA27" s="4">
        <v>18.5</v>
      </c>
      <c r="AB27" s="4"/>
      <c r="AC27" s="4">
        <v>1.21</v>
      </c>
      <c r="AD27" s="4"/>
      <c r="AE27" s="4">
        <v>12.8</v>
      </c>
      <c r="AF27" s="4"/>
      <c r="AG27" s="4">
        <v>0.035</v>
      </c>
      <c r="AH27" s="4">
        <v>0.11</v>
      </c>
      <c r="AI27" s="4"/>
      <c r="AJ27" s="4">
        <v>462</v>
      </c>
      <c r="AK27" s="4"/>
      <c r="AL27" s="4">
        <v>0.0035</v>
      </c>
      <c r="AM27" s="4"/>
      <c r="AN27" s="4"/>
      <c r="AO27" s="4"/>
      <c r="AP27" s="4"/>
    </row>
    <row r="28" spans="1:42" ht="12.75">
      <c r="A28" s="1" t="s">
        <v>56</v>
      </c>
      <c r="B28" s="3">
        <v>38474</v>
      </c>
      <c r="C28" s="4">
        <v>1430</v>
      </c>
      <c r="D28" s="4"/>
      <c r="E28" s="4">
        <v>6.92</v>
      </c>
      <c r="F28" s="4">
        <v>603</v>
      </c>
      <c r="G28" s="4">
        <v>1.39</v>
      </c>
      <c r="H28" s="4"/>
      <c r="I28" s="4">
        <v>198</v>
      </c>
      <c r="J28" s="4"/>
      <c r="K28" s="4">
        <v>0.199</v>
      </c>
      <c r="L28" s="4">
        <v>21.9</v>
      </c>
      <c r="M28" s="4">
        <v>0.223</v>
      </c>
      <c r="N28" s="4"/>
      <c r="O28" s="4"/>
      <c r="P28" s="4">
        <v>0.357</v>
      </c>
      <c r="Q28" s="4"/>
      <c r="R28" s="4"/>
      <c r="S28" s="4"/>
      <c r="T28" s="4">
        <v>195</v>
      </c>
      <c r="U28" s="4"/>
      <c r="V28" s="4">
        <v>1.34</v>
      </c>
      <c r="W28" s="4"/>
      <c r="X28" s="4">
        <v>126</v>
      </c>
      <c r="Y28" s="4"/>
      <c r="Z28" s="4"/>
      <c r="AA28" s="4">
        <v>18.6</v>
      </c>
      <c r="AB28" s="4"/>
      <c r="AC28" s="4">
        <v>1.26</v>
      </c>
      <c r="AD28" s="4"/>
      <c r="AE28" s="4">
        <v>13</v>
      </c>
      <c r="AF28" s="4"/>
      <c r="AG28" s="4">
        <v>0.035</v>
      </c>
      <c r="AH28" s="4">
        <v>0.649</v>
      </c>
      <c r="AI28" s="4"/>
      <c r="AJ28" s="4">
        <v>452</v>
      </c>
      <c r="AK28" s="4"/>
      <c r="AL28" s="4">
        <v>0.0035</v>
      </c>
      <c r="AM28" s="4"/>
      <c r="AN28" s="4"/>
      <c r="AO28" s="4"/>
      <c r="AP28" s="4"/>
    </row>
    <row r="37" ht="12.75">
      <c r="A37" t="s">
        <v>115</v>
      </c>
    </row>
    <row r="38" ht="12.75">
      <c r="A38" s="5">
        <v>71723003</v>
      </c>
    </row>
    <row r="39" ht="12.75">
      <c r="A39" t="s">
        <v>118</v>
      </c>
    </row>
    <row r="40" ht="12.75">
      <c r="A40" s="9">
        <v>-0.9</v>
      </c>
    </row>
    <row r="41" spans="1:41" ht="12.75">
      <c r="A41" t="s">
        <v>106</v>
      </c>
      <c r="D41">
        <f>AVERAGE(D$2:D$40)</f>
        <v>23.619999999999997</v>
      </c>
      <c r="E41">
        <f aca="true" t="shared" si="0" ref="E41:AO41">AVERAGE(E$2:E$40)</f>
        <v>7.091249999999999</v>
      </c>
      <c r="F41">
        <f t="shared" si="0"/>
        <v>731.7083333333334</v>
      </c>
      <c r="G41">
        <f t="shared" si="0"/>
        <v>1.6840909090909089</v>
      </c>
      <c r="H41">
        <f t="shared" si="0"/>
        <v>2.9999999999999996</v>
      </c>
      <c r="I41">
        <f t="shared" si="0"/>
        <v>190.57692307692307</v>
      </c>
      <c r="J41" t="e">
        <f t="shared" si="0"/>
        <v>#DIV/0!</v>
      </c>
      <c r="K41">
        <f t="shared" si="0"/>
        <v>0.04642857142857143</v>
      </c>
      <c r="L41">
        <f t="shared" si="0"/>
        <v>22.261538461538457</v>
      </c>
      <c r="M41">
        <f t="shared" si="0"/>
        <v>0.27842307692307694</v>
      </c>
      <c r="N41" t="e">
        <f t="shared" si="0"/>
        <v>#DIV/0!</v>
      </c>
      <c r="O41" t="e">
        <f t="shared" si="0"/>
        <v>#DIV/0!</v>
      </c>
      <c r="P41">
        <f t="shared" si="0"/>
        <v>0.2866666666666666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193</v>
      </c>
      <c r="U41">
        <f t="shared" si="0"/>
        <v>4.016666666666667</v>
      </c>
      <c r="V41">
        <f t="shared" si="0"/>
        <v>3.259259259259259</v>
      </c>
      <c r="W41" t="e">
        <f t="shared" si="0"/>
        <v>#DIV/0!</v>
      </c>
      <c r="X41">
        <f t="shared" si="0"/>
        <v>116.18888888888888</v>
      </c>
      <c r="Y41">
        <f t="shared" si="0"/>
        <v>0.0024166666666666672</v>
      </c>
      <c r="Z41" t="e">
        <f t="shared" si="0"/>
        <v>#DIV/0!</v>
      </c>
      <c r="AA41">
        <f t="shared" si="0"/>
        <v>22.511111111111113</v>
      </c>
      <c r="AB41" t="e">
        <f t="shared" si="0"/>
        <v>#DIV/0!</v>
      </c>
      <c r="AC41">
        <f t="shared" si="0"/>
        <v>1.5155555555555555</v>
      </c>
      <c r="AD41" t="e">
        <f t="shared" si="0"/>
        <v>#DIV/0!</v>
      </c>
      <c r="AE41">
        <f t="shared" si="0"/>
        <v>15.734444444444447</v>
      </c>
      <c r="AF41" t="e">
        <f t="shared" si="0"/>
        <v>#DIV/0!</v>
      </c>
      <c r="AG41">
        <f t="shared" si="0"/>
        <v>0.040000000000000015</v>
      </c>
      <c r="AH41">
        <f t="shared" si="0"/>
        <v>0.24692592592592597</v>
      </c>
      <c r="AI41">
        <f t="shared" si="0"/>
        <v>0.7428571428571429</v>
      </c>
      <c r="AJ41">
        <f t="shared" si="0"/>
        <v>543.9230769230769</v>
      </c>
      <c r="AK41">
        <f t="shared" si="0"/>
        <v>0.7428571428571429</v>
      </c>
      <c r="AL41">
        <f t="shared" si="0"/>
        <v>0.0019500000000000006</v>
      </c>
      <c r="AM41">
        <f t="shared" si="0"/>
        <v>0.013000000000000001</v>
      </c>
      <c r="AN41">
        <f t="shared" si="0"/>
        <v>0.0072</v>
      </c>
      <c r="AO41">
        <f t="shared" si="0"/>
        <v>0.0072</v>
      </c>
    </row>
    <row r="42" spans="1:41" ht="12.75">
      <c r="A42" t="s">
        <v>107</v>
      </c>
      <c r="D42">
        <f>MEDIAN(D$2:D$40)</f>
        <v>23.7</v>
      </c>
      <c r="E42">
        <f aca="true" t="shared" si="1" ref="E42:AO42">MEDIAN(E$2:E$40)</f>
        <v>7.050000000000001</v>
      </c>
      <c r="F42">
        <f t="shared" si="1"/>
        <v>760</v>
      </c>
      <c r="G42">
        <f t="shared" si="1"/>
        <v>1.115</v>
      </c>
      <c r="H42">
        <f t="shared" si="1"/>
        <v>2.5</v>
      </c>
      <c r="I42">
        <f t="shared" si="1"/>
        <v>191</v>
      </c>
      <c r="J42" t="e">
        <f t="shared" si="1"/>
        <v>#NUM!</v>
      </c>
      <c r="K42">
        <f t="shared" si="1"/>
        <v>0.037</v>
      </c>
      <c r="L42">
        <f t="shared" si="1"/>
        <v>22.2</v>
      </c>
      <c r="M42">
        <f t="shared" si="1"/>
        <v>0.273</v>
      </c>
      <c r="N42" t="e">
        <f t="shared" si="1"/>
        <v>#NUM!</v>
      </c>
      <c r="O42" t="e">
        <f t="shared" si="1"/>
        <v>#NUM!</v>
      </c>
      <c r="P42">
        <f t="shared" si="1"/>
        <v>0.206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195.5</v>
      </c>
      <c r="U42">
        <f t="shared" si="1"/>
        <v>2.5</v>
      </c>
      <c r="V42">
        <f t="shared" si="1"/>
        <v>1.34</v>
      </c>
      <c r="W42" t="e">
        <f t="shared" si="1"/>
        <v>#NUM!</v>
      </c>
      <c r="X42">
        <f t="shared" si="1"/>
        <v>116</v>
      </c>
      <c r="Y42">
        <f t="shared" si="1"/>
        <v>0.003</v>
      </c>
      <c r="Z42" t="e">
        <f t="shared" si="1"/>
        <v>#NUM!</v>
      </c>
      <c r="AA42">
        <f t="shared" si="1"/>
        <v>22.8</v>
      </c>
      <c r="AB42" t="e">
        <f t="shared" si="1"/>
        <v>#NUM!</v>
      </c>
      <c r="AC42">
        <f t="shared" si="1"/>
        <v>1.5</v>
      </c>
      <c r="AD42" t="e">
        <f t="shared" si="1"/>
        <v>#NUM!</v>
      </c>
      <c r="AE42">
        <f t="shared" si="1"/>
        <v>15.7</v>
      </c>
      <c r="AF42" t="e">
        <f t="shared" si="1"/>
        <v>#NUM!</v>
      </c>
      <c r="AG42">
        <f t="shared" si="1"/>
        <v>0.037</v>
      </c>
      <c r="AH42">
        <f t="shared" si="1"/>
        <v>0.25</v>
      </c>
      <c r="AI42">
        <f t="shared" si="1"/>
        <v>0.7</v>
      </c>
      <c r="AJ42">
        <f t="shared" si="1"/>
        <v>538.5</v>
      </c>
      <c r="AK42">
        <f t="shared" si="1"/>
        <v>0.7</v>
      </c>
      <c r="AL42">
        <f t="shared" si="1"/>
        <v>0.0021000000000000003</v>
      </c>
      <c r="AM42">
        <f t="shared" si="1"/>
        <v>0.01</v>
      </c>
      <c r="AN42">
        <f t="shared" si="1"/>
        <v>0.006</v>
      </c>
      <c r="AO42">
        <f t="shared" si="1"/>
        <v>0.006</v>
      </c>
    </row>
    <row r="43" spans="1:41" ht="12.75">
      <c r="A43" t="s">
        <v>109</v>
      </c>
      <c r="D43">
        <f>MAX(D$2:D$40)</f>
        <v>24.1</v>
      </c>
      <c r="E43">
        <f aca="true" t="shared" si="2" ref="E43:AO43">MAX(E$2:E$40)</f>
        <v>7.81</v>
      </c>
      <c r="F43">
        <f t="shared" si="2"/>
        <v>1170</v>
      </c>
      <c r="G43">
        <f t="shared" si="2"/>
        <v>11.19</v>
      </c>
      <c r="H43">
        <f t="shared" si="2"/>
        <v>8</v>
      </c>
      <c r="I43">
        <f t="shared" si="2"/>
        <v>204</v>
      </c>
      <c r="J43">
        <f t="shared" si="2"/>
        <v>0</v>
      </c>
      <c r="K43">
        <f t="shared" si="2"/>
        <v>0.199</v>
      </c>
      <c r="L43">
        <f t="shared" si="2"/>
        <v>29.4</v>
      </c>
      <c r="M43">
        <f t="shared" si="2"/>
        <v>0.4</v>
      </c>
      <c r="N43">
        <f t="shared" si="2"/>
        <v>0</v>
      </c>
      <c r="O43">
        <f t="shared" si="2"/>
        <v>0</v>
      </c>
      <c r="P43">
        <f t="shared" si="2"/>
        <v>1.68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271</v>
      </c>
      <c r="U43">
        <f t="shared" si="2"/>
        <v>17.2</v>
      </c>
      <c r="V43">
        <f t="shared" si="2"/>
        <v>15.68</v>
      </c>
      <c r="W43">
        <f t="shared" si="2"/>
        <v>0</v>
      </c>
      <c r="X43">
        <f t="shared" si="2"/>
        <v>182</v>
      </c>
      <c r="Y43">
        <f t="shared" si="2"/>
        <v>0.004</v>
      </c>
      <c r="Z43">
        <f t="shared" si="2"/>
        <v>0</v>
      </c>
      <c r="AA43">
        <f t="shared" si="2"/>
        <v>32.8</v>
      </c>
      <c r="AB43">
        <f t="shared" si="2"/>
        <v>0</v>
      </c>
      <c r="AC43">
        <f t="shared" si="2"/>
        <v>1.99</v>
      </c>
      <c r="AD43">
        <f t="shared" si="2"/>
        <v>0</v>
      </c>
      <c r="AE43">
        <f t="shared" si="2"/>
        <v>19.6</v>
      </c>
      <c r="AF43">
        <f t="shared" si="2"/>
        <v>0</v>
      </c>
      <c r="AG43">
        <f t="shared" si="2"/>
        <v>0.08</v>
      </c>
      <c r="AH43">
        <f t="shared" si="2"/>
        <v>0.649</v>
      </c>
      <c r="AI43">
        <f t="shared" si="2"/>
        <v>1</v>
      </c>
      <c r="AJ43">
        <f t="shared" si="2"/>
        <v>628</v>
      </c>
      <c r="AK43">
        <f t="shared" si="2"/>
        <v>1</v>
      </c>
      <c r="AL43">
        <f t="shared" si="2"/>
        <v>0.0035</v>
      </c>
      <c r="AM43">
        <f t="shared" si="2"/>
        <v>0.023</v>
      </c>
      <c r="AN43">
        <f t="shared" si="2"/>
        <v>0.013</v>
      </c>
      <c r="AO43">
        <f t="shared" si="2"/>
        <v>0.013</v>
      </c>
    </row>
    <row r="44" spans="1:41" ht="12.75">
      <c r="A44" t="s">
        <v>108</v>
      </c>
      <c r="D44">
        <f>MIN(D$2:D$40)</f>
        <v>22.7</v>
      </c>
      <c r="E44">
        <f aca="true" t="shared" si="3" ref="E44:AO44">MIN(E$2:E$40)</f>
        <v>6.6</v>
      </c>
      <c r="F44">
        <f t="shared" si="3"/>
        <v>0</v>
      </c>
      <c r="G44">
        <f t="shared" si="3"/>
        <v>0</v>
      </c>
      <c r="H44">
        <f t="shared" si="3"/>
        <v>0.2</v>
      </c>
      <c r="I44">
        <f t="shared" si="3"/>
        <v>180</v>
      </c>
      <c r="J44">
        <f t="shared" si="3"/>
        <v>0</v>
      </c>
      <c r="K44">
        <f t="shared" si="3"/>
        <v>0.016</v>
      </c>
      <c r="L44">
        <f t="shared" si="3"/>
        <v>19.2</v>
      </c>
      <c r="M44">
        <f t="shared" si="3"/>
        <v>0.191</v>
      </c>
      <c r="N44">
        <f t="shared" si="3"/>
        <v>0</v>
      </c>
      <c r="O44">
        <f t="shared" si="3"/>
        <v>0</v>
      </c>
      <c r="P44">
        <f t="shared" si="3"/>
        <v>0.094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2</v>
      </c>
      <c r="U44">
        <f t="shared" si="3"/>
        <v>0.3</v>
      </c>
      <c r="V44">
        <f t="shared" si="3"/>
        <v>0.6</v>
      </c>
      <c r="W44">
        <f t="shared" si="3"/>
        <v>0</v>
      </c>
      <c r="X44">
        <f t="shared" si="3"/>
        <v>40.1</v>
      </c>
      <c r="Y44">
        <f t="shared" si="3"/>
        <v>0.001</v>
      </c>
      <c r="Z44">
        <f t="shared" si="3"/>
        <v>0</v>
      </c>
      <c r="AA44">
        <f t="shared" si="3"/>
        <v>13.2</v>
      </c>
      <c r="AB44">
        <f t="shared" si="3"/>
        <v>0</v>
      </c>
      <c r="AC44">
        <f t="shared" si="3"/>
        <v>1.21</v>
      </c>
      <c r="AD44">
        <f t="shared" si="3"/>
        <v>0</v>
      </c>
      <c r="AE44">
        <f t="shared" si="3"/>
        <v>6.93</v>
      </c>
      <c r="AF44">
        <f t="shared" si="3"/>
        <v>0</v>
      </c>
      <c r="AG44">
        <f t="shared" si="3"/>
        <v>0.024</v>
      </c>
      <c r="AH44">
        <f t="shared" si="3"/>
        <v>0.047</v>
      </c>
      <c r="AI44">
        <f t="shared" si="3"/>
        <v>0.7</v>
      </c>
      <c r="AJ44">
        <f t="shared" si="3"/>
        <v>452</v>
      </c>
      <c r="AK44">
        <f t="shared" si="3"/>
        <v>0.7</v>
      </c>
      <c r="AL44">
        <f t="shared" si="3"/>
        <v>0.0003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0.480000000000004</v>
      </c>
      <c r="E45">
        <f aca="true" t="shared" si="4" ref="E45:AO45">E43-E41</f>
        <v>0.7187500000000009</v>
      </c>
      <c r="F45">
        <f t="shared" si="4"/>
        <v>438.29166666666663</v>
      </c>
      <c r="G45">
        <f t="shared" si="4"/>
        <v>9.50590909090909</v>
      </c>
      <c r="H45">
        <f t="shared" si="4"/>
        <v>5</v>
      </c>
      <c r="I45">
        <f t="shared" si="4"/>
        <v>13.423076923076934</v>
      </c>
      <c r="J45" t="e">
        <f t="shared" si="4"/>
        <v>#DIV/0!</v>
      </c>
      <c r="K45">
        <f t="shared" si="4"/>
        <v>0.15257142857142858</v>
      </c>
      <c r="L45">
        <f t="shared" si="4"/>
        <v>7.1384615384615415</v>
      </c>
      <c r="M45">
        <f t="shared" si="4"/>
        <v>0.12157692307692308</v>
      </c>
      <c r="N45" t="e">
        <f t="shared" si="4"/>
        <v>#DIV/0!</v>
      </c>
      <c r="O45" t="e">
        <f t="shared" si="4"/>
        <v>#DIV/0!</v>
      </c>
      <c r="P45">
        <f t="shared" si="4"/>
        <v>1.3933333333333333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78</v>
      </c>
      <c r="U45">
        <f t="shared" si="4"/>
        <v>13.183333333333334</v>
      </c>
      <c r="V45">
        <f t="shared" si="4"/>
        <v>12.42074074074074</v>
      </c>
      <c r="W45" t="e">
        <f t="shared" si="4"/>
        <v>#DIV/0!</v>
      </c>
      <c r="X45">
        <f t="shared" si="4"/>
        <v>65.81111111111112</v>
      </c>
      <c r="Y45">
        <f t="shared" si="4"/>
        <v>0.0015833333333333329</v>
      </c>
      <c r="Z45" t="e">
        <f t="shared" si="4"/>
        <v>#DIV/0!</v>
      </c>
      <c r="AA45">
        <f t="shared" si="4"/>
        <v>10.288888888888884</v>
      </c>
      <c r="AB45" t="e">
        <f t="shared" si="4"/>
        <v>#DIV/0!</v>
      </c>
      <c r="AC45">
        <f t="shared" si="4"/>
        <v>0.47444444444444445</v>
      </c>
      <c r="AD45" t="e">
        <f t="shared" si="4"/>
        <v>#DIV/0!</v>
      </c>
      <c r="AE45">
        <f t="shared" si="4"/>
        <v>3.865555555555554</v>
      </c>
      <c r="AF45" t="e">
        <f t="shared" si="4"/>
        <v>#DIV/0!</v>
      </c>
      <c r="AG45">
        <f t="shared" si="4"/>
        <v>0.03999999999999999</v>
      </c>
      <c r="AH45">
        <f t="shared" si="4"/>
        <v>0.40207407407407403</v>
      </c>
      <c r="AI45">
        <f t="shared" si="4"/>
        <v>0.2571428571428571</v>
      </c>
      <c r="AJ45">
        <f t="shared" si="4"/>
        <v>84.0769230769231</v>
      </c>
      <c r="AK45">
        <f t="shared" si="4"/>
        <v>0.2571428571428571</v>
      </c>
      <c r="AL45">
        <f t="shared" si="4"/>
        <v>0.0015499999999999995</v>
      </c>
      <c r="AM45">
        <f t="shared" si="4"/>
        <v>0.009999999999999998</v>
      </c>
      <c r="AN45">
        <f t="shared" si="4"/>
        <v>0.0058</v>
      </c>
      <c r="AO45">
        <f t="shared" si="4"/>
        <v>0.0058</v>
      </c>
    </row>
    <row r="46" spans="1:41" ht="12.75">
      <c r="A46" t="s">
        <v>111</v>
      </c>
      <c r="D46">
        <f>D41-D44</f>
        <v>0.9199999999999982</v>
      </c>
      <c r="E46">
        <f aca="true" t="shared" si="5" ref="E46:AO46">E41-E44</f>
        <v>0.4912499999999991</v>
      </c>
      <c r="F46">
        <f t="shared" si="5"/>
        <v>731.7083333333334</v>
      </c>
      <c r="G46">
        <f t="shared" si="5"/>
        <v>1.6840909090909089</v>
      </c>
      <c r="H46">
        <f t="shared" si="5"/>
        <v>2.7999999999999994</v>
      </c>
      <c r="I46">
        <f t="shared" si="5"/>
        <v>10.576923076923066</v>
      </c>
      <c r="J46" t="e">
        <f t="shared" si="5"/>
        <v>#DIV/0!</v>
      </c>
      <c r="K46">
        <f t="shared" si="5"/>
        <v>0.03042857142857143</v>
      </c>
      <c r="L46">
        <f t="shared" si="5"/>
        <v>3.0615384615384578</v>
      </c>
      <c r="M46">
        <f t="shared" si="5"/>
        <v>0.08742307692307694</v>
      </c>
      <c r="N46" t="e">
        <f t="shared" si="5"/>
        <v>#DIV/0!</v>
      </c>
      <c r="O46" t="e">
        <f t="shared" si="5"/>
        <v>#DIV/0!</v>
      </c>
      <c r="P46">
        <f t="shared" si="5"/>
        <v>0.19266666666666662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191</v>
      </c>
      <c r="U46">
        <f t="shared" si="5"/>
        <v>3.716666666666667</v>
      </c>
      <c r="V46">
        <f t="shared" si="5"/>
        <v>2.659259259259259</v>
      </c>
      <c r="W46" t="e">
        <f t="shared" si="5"/>
        <v>#DIV/0!</v>
      </c>
      <c r="X46">
        <f t="shared" si="5"/>
        <v>76.08888888888887</v>
      </c>
      <c r="Y46">
        <f t="shared" si="5"/>
        <v>0.0014166666666666672</v>
      </c>
      <c r="Z46" t="e">
        <f t="shared" si="5"/>
        <v>#DIV/0!</v>
      </c>
      <c r="AA46">
        <f t="shared" si="5"/>
        <v>9.311111111111114</v>
      </c>
      <c r="AB46" t="e">
        <f t="shared" si="5"/>
        <v>#DIV/0!</v>
      </c>
      <c r="AC46">
        <f t="shared" si="5"/>
        <v>0.3055555555555556</v>
      </c>
      <c r="AD46" t="e">
        <f t="shared" si="5"/>
        <v>#DIV/0!</v>
      </c>
      <c r="AE46">
        <f t="shared" si="5"/>
        <v>8.804444444444448</v>
      </c>
      <c r="AF46" t="e">
        <f t="shared" si="5"/>
        <v>#DIV/0!</v>
      </c>
      <c r="AG46">
        <f t="shared" si="5"/>
        <v>0.016000000000000014</v>
      </c>
      <c r="AH46">
        <f t="shared" si="5"/>
        <v>0.19992592592592595</v>
      </c>
      <c r="AI46">
        <f t="shared" si="5"/>
        <v>0.04285714285714293</v>
      </c>
      <c r="AJ46">
        <f t="shared" si="5"/>
        <v>91.9230769230769</v>
      </c>
      <c r="AK46">
        <f t="shared" si="5"/>
        <v>0.04285714285714293</v>
      </c>
      <c r="AL46">
        <f t="shared" si="5"/>
        <v>0.0016500000000000006</v>
      </c>
      <c r="AM46">
        <f t="shared" si="5"/>
        <v>0.008</v>
      </c>
      <c r="AN46">
        <f t="shared" si="5"/>
        <v>0.0021999999999999997</v>
      </c>
      <c r="AO46">
        <f t="shared" si="5"/>
        <v>0.0021999999999999997</v>
      </c>
    </row>
    <row r="47" spans="1:41" ht="12.75">
      <c r="A47" t="s">
        <v>112</v>
      </c>
      <c r="D47">
        <f>STDEV(D2:D40)</f>
        <v>0.46856755708843173</v>
      </c>
      <c r="E47">
        <f aca="true" t="shared" si="6" ref="E47:AO47">STDEV(E2:E40)</f>
        <v>0.2872858370577065</v>
      </c>
      <c r="F47">
        <f t="shared" si="6"/>
        <v>191.58344286422607</v>
      </c>
      <c r="G47">
        <f t="shared" si="6"/>
        <v>2.2511598261275365</v>
      </c>
      <c r="H47">
        <f t="shared" si="6"/>
        <v>1.7273534670124706</v>
      </c>
      <c r="I47">
        <f t="shared" si="6"/>
        <v>6.281229668929889</v>
      </c>
      <c r="J47" t="e">
        <f t="shared" si="6"/>
        <v>#DIV/0!</v>
      </c>
      <c r="K47">
        <f t="shared" si="6"/>
        <v>0.04012925544857695</v>
      </c>
      <c r="L47">
        <f t="shared" si="6"/>
        <v>2.066703060060114</v>
      </c>
      <c r="M47">
        <f t="shared" si="6"/>
        <v>0.05532968322838861</v>
      </c>
      <c r="N47" t="e">
        <f t="shared" si="6"/>
        <v>#DIV/0!</v>
      </c>
      <c r="O47" t="e">
        <f t="shared" si="6"/>
        <v>#DIV/0!</v>
      </c>
      <c r="P47">
        <f t="shared" si="6"/>
        <v>0.30196038965910244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46.893069850458716</v>
      </c>
      <c r="U47">
        <f t="shared" si="6"/>
        <v>4.876443065359932</v>
      </c>
      <c r="V47">
        <f t="shared" si="6"/>
        <v>3.5557579803488895</v>
      </c>
      <c r="W47" t="e">
        <f t="shared" si="6"/>
        <v>#DIV/0!</v>
      </c>
      <c r="X47">
        <f t="shared" si="6"/>
        <v>21.07025488753379</v>
      </c>
      <c r="Y47">
        <f t="shared" si="6"/>
        <v>0.0009962049198956218</v>
      </c>
      <c r="Z47" t="e">
        <f t="shared" si="6"/>
        <v>#DIV/0!</v>
      </c>
      <c r="AA47">
        <f t="shared" si="6"/>
        <v>3.4845078378150802</v>
      </c>
      <c r="AB47" t="e">
        <f t="shared" si="6"/>
        <v>#DIV/0!</v>
      </c>
      <c r="AC47">
        <f t="shared" si="6"/>
        <v>0.18680169109210976</v>
      </c>
      <c r="AD47" t="e">
        <f t="shared" si="6"/>
        <v>#DIV/0!</v>
      </c>
      <c r="AE47">
        <f t="shared" si="6"/>
        <v>2.5350684004325634</v>
      </c>
      <c r="AF47" t="e">
        <f t="shared" si="6"/>
        <v>#DIV/0!</v>
      </c>
      <c r="AG47">
        <f t="shared" si="6"/>
        <v>0.013331439259407503</v>
      </c>
      <c r="AH47">
        <f t="shared" si="6"/>
        <v>0.16932534135524793</v>
      </c>
      <c r="AI47">
        <f t="shared" si="6"/>
        <v>0.11338934190276738</v>
      </c>
      <c r="AJ47">
        <f t="shared" si="6"/>
        <v>54.941367348782286</v>
      </c>
      <c r="AK47">
        <f t="shared" si="6"/>
        <v>0.11338934190276738</v>
      </c>
      <c r="AL47">
        <f t="shared" si="6"/>
        <v>0.0013179168266263094</v>
      </c>
      <c r="AM47">
        <f t="shared" si="6"/>
        <v>0.008535639569308374</v>
      </c>
      <c r="AN47">
        <f t="shared" si="6"/>
        <v>0.0033466401061363026</v>
      </c>
      <c r="AO47">
        <f t="shared" si="6"/>
        <v>0.0033466401061363026</v>
      </c>
    </row>
    <row r="48" spans="1:41" ht="12.75">
      <c r="A48" t="s">
        <v>113</v>
      </c>
      <c r="D48">
        <f>VAR(D2:D11)</f>
        <v>0.21955555555582074</v>
      </c>
      <c r="E48">
        <f aca="true" t="shared" si="7" ref="E48:AO48">VAR(E2:E11)</f>
        <v>0.06779555555558166</v>
      </c>
      <c r="F48">
        <f t="shared" si="7"/>
        <v>62169.877777777816</v>
      </c>
      <c r="G48">
        <f t="shared" si="7"/>
        <v>0.9543511111111107</v>
      </c>
      <c r="H48">
        <f t="shared" si="7"/>
        <v>3.8387777777777767</v>
      </c>
      <c r="I48">
        <f t="shared" si="7"/>
        <v>11.06666666666408</v>
      </c>
      <c r="J48" t="e">
        <f t="shared" si="7"/>
        <v>#DIV/0!</v>
      </c>
      <c r="K48">
        <f t="shared" si="7"/>
        <v>0.00013155555555555566</v>
      </c>
      <c r="L48">
        <f t="shared" si="7"/>
        <v>7.569333333333311</v>
      </c>
      <c r="M48">
        <f t="shared" si="7"/>
        <v>0.0025117888888888723</v>
      </c>
      <c r="N48" t="e">
        <f t="shared" si="7"/>
        <v>#DIV/0!</v>
      </c>
      <c r="O48" t="e">
        <f t="shared" si="7"/>
        <v>#DIV/0!</v>
      </c>
      <c r="P48">
        <f t="shared" si="7"/>
        <v>0.0019121000000000092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5057.2888888888865</v>
      </c>
      <c r="U48">
        <f t="shared" si="7"/>
        <v>26.362777777777776</v>
      </c>
      <c r="V48">
        <f t="shared" si="7"/>
        <v>20.673294444444437</v>
      </c>
      <c r="W48" t="e">
        <f t="shared" si="7"/>
        <v>#DIV/0!</v>
      </c>
      <c r="X48">
        <f t="shared" si="7"/>
        <v>1222.5165555555593</v>
      </c>
      <c r="Y48">
        <f t="shared" si="7"/>
        <v>7.5E-07</v>
      </c>
      <c r="Z48" t="e">
        <f t="shared" si="7"/>
        <v>#DIV/0!</v>
      </c>
      <c r="AA48">
        <f t="shared" si="7"/>
        <v>25.50444444444444</v>
      </c>
      <c r="AB48" t="e">
        <f t="shared" si="7"/>
        <v>#DIV/0!</v>
      </c>
      <c r="AC48">
        <f t="shared" si="7"/>
        <v>0.02426222222222189</v>
      </c>
      <c r="AD48" t="e">
        <f t="shared" si="7"/>
        <v>#DIV/0!</v>
      </c>
      <c r="AE48">
        <f t="shared" si="7"/>
        <v>12.424134444444412</v>
      </c>
      <c r="AF48" t="e">
        <f t="shared" si="7"/>
        <v>#DIV/0!</v>
      </c>
      <c r="AG48">
        <f t="shared" si="7"/>
        <v>0.00015943333333333365</v>
      </c>
      <c r="AH48">
        <f t="shared" si="7"/>
        <v>0.015197555555555563</v>
      </c>
      <c r="AI48">
        <f t="shared" si="7"/>
        <v>0</v>
      </c>
      <c r="AJ48">
        <f t="shared" si="7"/>
        <v>2423.655555555545</v>
      </c>
      <c r="AK48">
        <f t="shared" si="7"/>
        <v>0</v>
      </c>
      <c r="AL48">
        <f t="shared" si="7"/>
        <v>1.2499999999999999E-06</v>
      </c>
      <c r="AM48">
        <f t="shared" si="7"/>
        <v>6.906666666666669E-05</v>
      </c>
      <c r="AN48">
        <f t="shared" si="7"/>
        <v>2.1333333333333328E-05</v>
      </c>
      <c r="AO48">
        <f t="shared" si="7"/>
        <v>2.1333333333333328E-05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12.421875" style="0" bestFit="1" customWidth="1"/>
  </cols>
  <sheetData>
    <row r="1" ht="12.75">
      <c r="B1" s="6" t="s">
        <v>116</v>
      </c>
    </row>
    <row r="2" spans="1:6" ht="12.75">
      <c r="A2" s="6" t="s">
        <v>115</v>
      </c>
      <c r="B2" s="6" t="s">
        <v>117</v>
      </c>
      <c r="C2" s="6" t="s">
        <v>106</v>
      </c>
      <c r="D2" s="6" t="s">
        <v>107</v>
      </c>
      <c r="E2" s="6" t="s">
        <v>110</v>
      </c>
      <c r="F2" s="6" t="s">
        <v>111</v>
      </c>
    </row>
    <row r="3" spans="1:6" ht="12.75">
      <c r="A3" s="11">
        <f>'031734011'!$A$38</f>
        <v>31734011</v>
      </c>
      <c r="B3" s="10">
        <f>'031734011'!$A$40</f>
        <v>18</v>
      </c>
      <c r="C3">
        <f>'031734011'!V41</f>
        <v>3.026153846153846</v>
      </c>
      <c r="D3">
        <f>'031734011'!V42</f>
        <v>2.56</v>
      </c>
      <c r="E3">
        <f>'031734011'!V45</f>
        <v>6.003846153846153</v>
      </c>
      <c r="F3">
        <f>'031734011'!V46</f>
        <v>2.2261538461538457</v>
      </c>
    </row>
    <row r="4" spans="1:6" ht="12.75">
      <c r="A4" s="11">
        <f>'041608002'!$A$38</f>
        <v>41608002</v>
      </c>
      <c r="B4" s="10">
        <f>'041608002'!$A$40</f>
        <v>12</v>
      </c>
      <c r="C4">
        <f>'041608002'!V41</f>
        <v>4.104736842105263</v>
      </c>
      <c r="D4">
        <f>'041608002'!V42</f>
        <v>2</v>
      </c>
      <c r="E4">
        <f>'041608002'!V45</f>
        <v>21.295263157894738</v>
      </c>
      <c r="F4">
        <f>'041608002'!V46</f>
        <v>3.724736842105263</v>
      </c>
    </row>
    <row r="5" spans="1:6" ht="12.75">
      <c r="A5" s="11">
        <f>'041734002'!$A$38</f>
        <v>41734002</v>
      </c>
      <c r="B5" s="10">
        <f>'041734002'!$A$40</f>
        <v>10</v>
      </c>
      <c r="C5">
        <f>'041734002'!V41</f>
        <v>1.6281481481481483</v>
      </c>
      <c r="D5">
        <f>'041734002'!V42</f>
        <v>0.85</v>
      </c>
      <c r="E5">
        <f>'041734002'!V45</f>
        <v>3.6318518518518514</v>
      </c>
      <c r="F5">
        <f>'041734002'!V46</f>
        <v>1.2481481481481485</v>
      </c>
    </row>
    <row r="6" spans="1:6" ht="12.75">
      <c r="A6" s="11">
        <f>'051511002'!$A$38</f>
        <v>51511002</v>
      </c>
      <c r="B6" s="10">
        <f>'051511002'!$A$40</f>
        <v>7</v>
      </c>
      <c r="C6">
        <f>'051511002'!V41</f>
        <v>1.9892</v>
      </c>
      <c r="D6">
        <f>'051511002'!V42</f>
        <v>0.96</v>
      </c>
      <c r="E6">
        <f>'051511002'!V45</f>
        <v>9.7708</v>
      </c>
      <c r="F6">
        <f>'051511002'!V46</f>
        <v>1.5492000000000001</v>
      </c>
    </row>
    <row r="7" spans="1:6" ht="12.75">
      <c r="A7" s="11">
        <f>'051610006'!$A$38</f>
        <v>51610006</v>
      </c>
      <c r="B7" s="10">
        <f>'051610006'!$A$40</f>
        <v>2.5</v>
      </c>
      <c r="C7">
        <f>'051610006'!V41</f>
        <v>1.566363636363637</v>
      </c>
      <c r="D7">
        <f>'051610006'!V42</f>
        <v>0.85</v>
      </c>
      <c r="E7">
        <f>'051610006'!V45</f>
        <v>5.533636363636362</v>
      </c>
      <c r="F7">
        <f>'051610006'!V46</f>
        <v>1.186363636363637</v>
      </c>
    </row>
    <row r="8" spans="1:6" ht="12.75">
      <c r="A8" s="11">
        <f>'051922001'!$A$38</f>
        <v>51922001</v>
      </c>
      <c r="B8" s="10">
        <f>'051922001'!$A$40</f>
        <v>30</v>
      </c>
      <c r="C8">
        <f>'051922001'!V41</f>
        <v>2.144347826086957</v>
      </c>
      <c r="D8">
        <f>'051922001'!V42</f>
        <v>1</v>
      </c>
      <c r="E8">
        <f>'051922001'!V45</f>
        <v>7.145652173913042</v>
      </c>
      <c r="F8">
        <f>'051922001'!V46</f>
        <v>1.6843478260869569</v>
      </c>
    </row>
    <row r="9" spans="1:6" ht="12.75">
      <c r="A9" s="11">
        <f>'061521005'!$A$38</f>
        <v>61521005</v>
      </c>
      <c r="B9" s="10">
        <f>'061521005'!$A$40</f>
        <v>-6.5</v>
      </c>
      <c r="C9">
        <f>'061521005'!V41</f>
        <v>2.8284</v>
      </c>
      <c r="D9">
        <f>'061521005'!V42</f>
        <v>2.33</v>
      </c>
      <c r="E9">
        <f>'061521005'!V45</f>
        <v>4.791600000000001</v>
      </c>
      <c r="F9">
        <f>'061521005'!V46</f>
        <v>2.4484</v>
      </c>
    </row>
    <row r="10" spans="1:6" ht="12.75">
      <c r="A10" s="11">
        <f>'061607001'!$A$38</f>
        <v>61607001</v>
      </c>
      <c r="B10" s="10">
        <f>'061607001'!$A$40</f>
        <v>-2</v>
      </c>
      <c r="C10">
        <f>'061607001'!V41</f>
        <v>1.8723076923076933</v>
      </c>
      <c r="D10">
        <f>'061607001'!V42</f>
        <v>0.85</v>
      </c>
      <c r="E10">
        <f>'061607001'!V45</f>
        <v>7.027692307692307</v>
      </c>
      <c r="F10">
        <f>'061607001'!V46</f>
        <v>1.4923076923076932</v>
      </c>
    </row>
    <row r="11" spans="1:6" ht="12.75">
      <c r="A11" s="11">
        <f>'061610001'!$A$38</f>
        <v>61610001</v>
      </c>
      <c r="B11" s="10">
        <f>'061610001'!$A$40</f>
        <v>-3.5</v>
      </c>
      <c r="C11">
        <f>'061610001'!V41</f>
        <v>1.8878260869565222</v>
      </c>
      <c r="D11">
        <f>'061610001'!V42</f>
        <v>0.85</v>
      </c>
      <c r="E11">
        <f>'061610001'!V45</f>
        <v>5.122173913043477</v>
      </c>
      <c r="F11">
        <f>'061610001'!V46</f>
        <v>1.507826086956522</v>
      </c>
    </row>
    <row r="12" spans="1:6" ht="12.75">
      <c r="A12" s="11">
        <f>'071630002'!$A$38</f>
        <v>71630002</v>
      </c>
      <c r="B12" s="10">
        <f>'071630002'!$A$40</f>
        <v>-10</v>
      </c>
      <c r="C12">
        <f>'071630002'!V41</f>
        <v>3.4069230769230763</v>
      </c>
      <c r="D12">
        <f>'071630002'!V42</f>
        <v>2.41</v>
      </c>
      <c r="E12">
        <f>'071630002'!V45</f>
        <v>7.393076923076924</v>
      </c>
      <c r="F12">
        <f>'071630002'!V46</f>
        <v>2.556923076923076</v>
      </c>
    </row>
    <row r="13" spans="1:6" ht="12.75">
      <c r="A13" s="11">
        <f>'071723003'!$A$38</f>
        <v>71723003</v>
      </c>
      <c r="B13" s="10">
        <f>'071723003'!$A$40</f>
        <v>-0.9</v>
      </c>
      <c r="C13">
        <f>'071723003'!V41</f>
        <v>3.259259259259259</v>
      </c>
      <c r="D13">
        <f>'071723003'!V42</f>
        <v>1.34</v>
      </c>
      <c r="E13">
        <f>'071723003'!V45</f>
        <v>12.42074074074074</v>
      </c>
      <c r="F13">
        <f>'071723003'!V46</f>
        <v>2.659259259259259</v>
      </c>
    </row>
    <row r="14" spans="1:6" ht="12.75">
      <c r="A14" s="11">
        <f>'071724007'!$A$38</f>
        <v>71724007</v>
      </c>
      <c r="B14" s="10">
        <f>'071724007'!$A$40</f>
        <v>0.6</v>
      </c>
      <c r="C14">
        <f>'071724007'!V41</f>
        <v>3.1042307692307696</v>
      </c>
      <c r="D14">
        <f>'071724007'!V42</f>
        <v>2.125</v>
      </c>
      <c r="E14">
        <f>'071724007'!V45</f>
        <v>5.795769230769231</v>
      </c>
      <c r="F14">
        <f>'071724007'!V46</f>
        <v>2.7242307692307697</v>
      </c>
    </row>
    <row r="15" spans="1:6" ht="12.75">
      <c r="A15" s="11">
        <f>'071827009'!$A$38</f>
        <v>71827009</v>
      </c>
      <c r="B15" s="10">
        <f>'071827009'!$A$40</f>
        <v>3</v>
      </c>
      <c r="C15">
        <f>'071827009'!V41</f>
        <v>5.285599999999999</v>
      </c>
      <c r="D15" s="10">
        <f>'071827009'!V42</f>
        <v>2.18</v>
      </c>
      <c r="E15">
        <f>'071827009'!V45</f>
        <v>43.894400000000005</v>
      </c>
      <c r="F15">
        <f>'071827009'!V46</f>
        <v>4.765599999999999</v>
      </c>
    </row>
    <row r="16" spans="1:6" ht="12.75">
      <c r="A16" s="11">
        <f>'071923003'!$A$38</f>
        <v>71923003</v>
      </c>
      <c r="B16" s="10">
        <f>'071923003'!$A$40</f>
        <v>15</v>
      </c>
      <c r="C16">
        <f>'071923003'!V41</f>
        <v>8.853076923076923</v>
      </c>
      <c r="D16">
        <f>'071923003'!V42</f>
        <v>6.7</v>
      </c>
      <c r="E16">
        <f>'071923003'!V45</f>
        <v>20.726923076923075</v>
      </c>
      <c r="F16">
        <f>'071923003'!V46</f>
        <v>8.473076923076922</v>
      </c>
    </row>
    <row r="17" spans="1:6" ht="12.75">
      <c r="A17" s="5">
        <f>'072205001'!$A$38</f>
        <v>72205001</v>
      </c>
      <c r="B17">
        <f>'072205001'!$A$40</f>
        <v>39</v>
      </c>
      <c r="C17">
        <f>'072205001'!V41</f>
        <v>4.514799999999999</v>
      </c>
      <c r="D17">
        <f>'072205001'!V42</f>
        <v>2.4</v>
      </c>
      <c r="E17">
        <f>'072205001'!V45</f>
        <v>34.7752</v>
      </c>
      <c r="F17">
        <f>'072205001'!V46</f>
        <v>3.8847999999999994</v>
      </c>
    </row>
    <row r="18" spans="1:6" ht="12.75">
      <c r="A18" s="5">
        <f>'081535002'!$A$38</f>
        <v>81535002</v>
      </c>
      <c r="B18">
        <f>'081535002'!$A$40</f>
        <v>-22.5</v>
      </c>
      <c r="C18">
        <f>'081535002'!V41</f>
        <v>6.179444444444446</v>
      </c>
      <c r="D18">
        <f>'081535002'!V42</f>
        <v>5.41</v>
      </c>
      <c r="E18">
        <f>'081535002'!V45</f>
        <v>12.540555555555553</v>
      </c>
      <c r="F18">
        <f>'081535002'!V46</f>
        <v>3.649444444444446</v>
      </c>
    </row>
    <row r="19" spans="1:6" ht="12.75">
      <c r="A19" s="5">
        <f>'081912004'!$A$38</f>
        <v>81912004</v>
      </c>
      <c r="B19">
        <f>'081912004'!$A$40</f>
        <v>12</v>
      </c>
      <c r="C19">
        <f>'081912004'!V41</f>
        <v>4.197599999999998</v>
      </c>
      <c r="D19">
        <f>'081912004'!V42</f>
        <v>1.58</v>
      </c>
      <c r="E19">
        <f>'081912004'!V45</f>
        <v>32.8524</v>
      </c>
      <c r="F19">
        <f>'081912004'!V46</f>
        <v>3.3475999999999977</v>
      </c>
    </row>
    <row r="20" spans="1:6" ht="12.75">
      <c r="A20" s="5">
        <f>'082202001'!$A$38</f>
        <v>82202001</v>
      </c>
      <c r="B20">
        <f>'082202001'!$A$40</f>
        <v>40</v>
      </c>
      <c r="C20">
        <f>'082202001'!V41</f>
        <v>4.547599999999999</v>
      </c>
      <c r="D20">
        <f>'082202001'!V42</f>
        <v>1.88</v>
      </c>
      <c r="E20">
        <f>'082202001'!V45</f>
        <v>38.3524</v>
      </c>
      <c r="F20">
        <f>'082202001'!V46</f>
        <v>3.927599999999999</v>
      </c>
    </row>
    <row r="21" spans="1:6" ht="12.75">
      <c r="A21" s="5">
        <f>'091628005'!$A$38</f>
        <v>91628005</v>
      </c>
      <c r="B21">
        <f>'091628005'!$A$40</f>
        <v>-25</v>
      </c>
      <c r="C21">
        <f>'091628005'!V41</f>
        <v>2.8491999999999997</v>
      </c>
      <c r="D21">
        <f>'091628005'!V42</f>
        <v>2.48</v>
      </c>
      <c r="E21">
        <f>'091628005'!V45</f>
        <v>4.8108</v>
      </c>
      <c r="F21">
        <f>'091628005'!V46</f>
        <v>2.3591999999999995</v>
      </c>
    </row>
    <row r="22" ht="12.75">
      <c r="A22" s="5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7" width="8.57421875" style="0" bestFit="1" customWidth="1"/>
    <col min="8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57421875" style="0" bestFit="1" customWidth="1"/>
    <col min="21" max="22" width="7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8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57</v>
      </c>
      <c r="B2" s="2">
        <v>37012</v>
      </c>
      <c r="C2" s="2">
        <v>1210</v>
      </c>
      <c r="D2" s="2">
        <v>22.8</v>
      </c>
      <c r="E2" s="2">
        <v>7.38</v>
      </c>
      <c r="F2" s="2">
        <v>0</v>
      </c>
      <c r="G2" s="2">
        <v>5.76</v>
      </c>
      <c r="H2" s="2">
        <v>0.5</v>
      </c>
      <c r="I2" s="2">
        <v>119</v>
      </c>
      <c r="J2" s="2"/>
      <c r="K2" s="2">
        <v>0.02</v>
      </c>
      <c r="L2" s="2">
        <v>6.2</v>
      </c>
      <c r="M2" s="2">
        <v>0.065</v>
      </c>
      <c r="N2" s="2"/>
      <c r="O2" s="2"/>
      <c r="P2" s="2">
        <v>1.27</v>
      </c>
      <c r="Q2" s="2"/>
      <c r="R2" s="2"/>
      <c r="S2" s="2"/>
      <c r="T2" s="2">
        <v>9</v>
      </c>
      <c r="U2" s="2">
        <v>3.9</v>
      </c>
      <c r="V2" s="2">
        <v>3.9</v>
      </c>
      <c r="W2" s="2"/>
      <c r="X2" s="2">
        <v>50.1</v>
      </c>
      <c r="Y2" s="2">
        <v>0.003</v>
      </c>
      <c r="Z2" s="2"/>
      <c r="AA2" s="2">
        <v>2.03</v>
      </c>
      <c r="AB2" s="2"/>
      <c r="AC2" s="2">
        <v>0.45</v>
      </c>
      <c r="AD2" s="2"/>
      <c r="AE2" s="2">
        <v>4.39</v>
      </c>
      <c r="AF2" s="2"/>
      <c r="AG2" s="2">
        <v>0.017</v>
      </c>
      <c r="AH2" s="2">
        <v>0.04</v>
      </c>
      <c r="AI2" s="2">
        <v>0.7</v>
      </c>
      <c r="AJ2" s="2">
        <v>166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57</v>
      </c>
      <c r="B3" s="2">
        <v>36927</v>
      </c>
      <c r="C3" s="2">
        <v>1305</v>
      </c>
      <c r="D3" s="2">
        <v>22.6</v>
      </c>
      <c r="E3" s="2">
        <v>7.43</v>
      </c>
      <c r="F3" s="2">
        <v>282</v>
      </c>
      <c r="G3" s="2">
        <v>0</v>
      </c>
      <c r="H3" s="2">
        <v>0.3</v>
      </c>
      <c r="I3" s="2">
        <v>117</v>
      </c>
      <c r="J3" s="2"/>
      <c r="K3" s="2">
        <v>0.02</v>
      </c>
      <c r="L3" s="2">
        <v>6.6</v>
      </c>
      <c r="M3" s="2">
        <v>0.073</v>
      </c>
      <c r="N3" s="2"/>
      <c r="O3" s="2"/>
      <c r="P3" s="2">
        <v>1.39</v>
      </c>
      <c r="Q3" s="2"/>
      <c r="R3" s="2"/>
      <c r="S3" s="2"/>
      <c r="T3" s="2">
        <v>11.5</v>
      </c>
      <c r="U3" s="2">
        <v>8.6</v>
      </c>
      <c r="V3" s="2">
        <v>8.52</v>
      </c>
      <c r="W3" s="2"/>
      <c r="X3" s="2">
        <v>49.6</v>
      </c>
      <c r="Y3" s="2">
        <v>0.003</v>
      </c>
      <c r="Z3" s="2"/>
      <c r="AA3" s="2">
        <v>1.99</v>
      </c>
      <c r="AB3" s="2"/>
      <c r="AC3" s="2">
        <v>0.16</v>
      </c>
      <c r="AD3" s="2"/>
      <c r="AE3" s="2">
        <v>4.29</v>
      </c>
      <c r="AF3" s="2"/>
      <c r="AG3" s="2">
        <v>0.016</v>
      </c>
      <c r="AH3" s="2">
        <v>0.19</v>
      </c>
      <c r="AI3" s="2">
        <v>0.7</v>
      </c>
      <c r="AJ3" s="2">
        <v>168</v>
      </c>
      <c r="AK3" s="2">
        <v>0.7</v>
      </c>
      <c r="AL3" s="2"/>
      <c r="AM3" s="2"/>
      <c r="AN3" s="2"/>
      <c r="AO3" s="2"/>
      <c r="AP3" s="2"/>
    </row>
    <row r="4" spans="1:42" ht="12.75">
      <c r="A4" s="2" t="s">
        <v>57</v>
      </c>
      <c r="B4" s="2">
        <v>37105</v>
      </c>
      <c r="C4" s="2">
        <v>920</v>
      </c>
      <c r="D4" s="2">
        <v>22.6</v>
      </c>
      <c r="E4" s="2">
        <v>6.85</v>
      </c>
      <c r="F4" s="2">
        <v>205</v>
      </c>
      <c r="G4" s="2">
        <v>0.36</v>
      </c>
      <c r="H4" s="2">
        <v>0.5</v>
      </c>
      <c r="I4" s="2">
        <v>126</v>
      </c>
      <c r="J4" s="2"/>
      <c r="K4" s="2">
        <v>0.02</v>
      </c>
      <c r="L4" s="2">
        <v>5.7</v>
      </c>
      <c r="M4" s="2">
        <v>0.099</v>
      </c>
      <c r="N4" s="2"/>
      <c r="O4" s="2"/>
      <c r="P4" s="2">
        <v>1.36</v>
      </c>
      <c r="Q4" s="2"/>
      <c r="R4" s="2"/>
      <c r="S4" s="2"/>
      <c r="T4" s="2">
        <v>10</v>
      </c>
      <c r="U4" s="2">
        <v>2.5</v>
      </c>
      <c r="V4" s="2">
        <v>3.25</v>
      </c>
      <c r="W4" s="2"/>
      <c r="X4" s="2">
        <v>54.8</v>
      </c>
      <c r="Y4" s="2">
        <v>0.003</v>
      </c>
      <c r="Z4" s="2"/>
      <c r="AA4" s="2">
        <v>2.26</v>
      </c>
      <c r="AB4" s="2"/>
      <c r="AC4" s="2">
        <v>0.51</v>
      </c>
      <c r="AD4" s="2"/>
      <c r="AE4" s="2">
        <v>4.96</v>
      </c>
      <c r="AF4" s="2"/>
      <c r="AG4" s="2">
        <v>0.017</v>
      </c>
      <c r="AH4" s="2">
        <v>0.04</v>
      </c>
      <c r="AI4" s="2">
        <v>0.7</v>
      </c>
      <c r="AJ4" s="2">
        <v>170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57</v>
      </c>
      <c r="B5" s="2">
        <v>37197</v>
      </c>
      <c r="C5" s="2">
        <v>1400</v>
      </c>
      <c r="D5" s="2">
        <v>22.7</v>
      </c>
      <c r="E5" s="2">
        <v>7.63</v>
      </c>
      <c r="F5" s="2">
        <v>238</v>
      </c>
      <c r="G5" s="2">
        <v>7.01</v>
      </c>
      <c r="H5" s="2">
        <v>0.6</v>
      </c>
      <c r="I5" s="2">
        <v>129</v>
      </c>
      <c r="J5" s="2"/>
      <c r="K5" s="2">
        <v>0.02</v>
      </c>
      <c r="L5" s="2">
        <v>5.96</v>
      </c>
      <c r="M5" s="2">
        <v>0.046</v>
      </c>
      <c r="N5" s="2"/>
      <c r="O5" s="2"/>
      <c r="P5" s="2">
        <v>1.53</v>
      </c>
      <c r="Q5" s="2"/>
      <c r="R5" s="2"/>
      <c r="S5" s="2"/>
      <c r="T5" s="2">
        <v>4.8</v>
      </c>
      <c r="U5" s="2">
        <v>2.5</v>
      </c>
      <c r="V5" s="2">
        <v>1.93</v>
      </c>
      <c r="W5" s="2"/>
      <c r="X5" s="2">
        <v>69.2</v>
      </c>
      <c r="Y5" s="2">
        <v>0.005</v>
      </c>
      <c r="Z5" s="2"/>
      <c r="AA5" s="2">
        <v>9.63</v>
      </c>
      <c r="AB5" s="2"/>
      <c r="AC5" s="2">
        <v>0.947</v>
      </c>
      <c r="AD5" s="2"/>
      <c r="AE5" s="2">
        <v>20</v>
      </c>
      <c r="AF5" s="2"/>
      <c r="AG5" s="2">
        <v>0.08</v>
      </c>
      <c r="AH5" s="2">
        <v>0.05</v>
      </c>
      <c r="AI5" s="2">
        <v>0.7</v>
      </c>
      <c r="AJ5" s="2">
        <v>178</v>
      </c>
      <c r="AK5" s="2">
        <v>0.7</v>
      </c>
      <c r="AL5" s="2">
        <v>0.002</v>
      </c>
      <c r="AM5" s="2">
        <v>0.005</v>
      </c>
      <c r="AN5" s="2"/>
      <c r="AO5" s="2"/>
      <c r="AP5" s="2"/>
    </row>
    <row r="6" spans="1:42" ht="12.75">
      <c r="A6" s="2" t="s">
        <v>57</v>
      </c>
      <c r="B6" s="2">
        <v>37291</v>
      </c>
      <c r="C6" s="2">
        <v>1215</v>
      </c>
      <c r="D6" s="2">
        <v>22.5</v>
      </c>
      <c r="E6" s="2">
        <v>6.53</v>
      </c>
      <c r="F6" s="2">
        <v>246</v>
      </c>
      <c r="G6" s="2">
        <v>5.85</v>
      </c>
      <c r="H6" s="2">
        <v>0.3</v>
      </c>
      <c r="I6" s="2">
        <v>122</v>
      </c>
      <c r="J6" s="2"/>
      <c r="K6" s="2">
        <v>0.02</v>
      </c>
      <c r="L6" s="2">
        <v>5.39</v>
      </c>
      <c r="M6" s="2">
        <v>0.083</v>
      </c>
      <c r="N6" s="2"/>
      <c r="O6" s="2"/>
      <c r="P6" s="2">
        <v>1.53</v>
      </c>
      <c r="Q6" s="2"/>
      <c r="R6" s="2"/>
      <c r="S6" s="2"/>
      <c r="T6" s="2">
        <v>8.6</v>
      </c>
      <c r="U6" s="2">
        <v>0.3</v>
      </c>
      <c r="V6" s="2">
        <v>0.38</v>
      </c>
      <c r="W6" s="2"/>
      <c r="X6" s="2">
        <v>53.7</v>
      </c>
      <c r="Y6" s="2">
        <v>0.003</v>
      </c>
      <c r="Z6" s="2"/>
      <c r="AA6" s="2">
        <v>2.43</v>
      </c>
      <c r="AB6" s="2"/>
      <c r="AC6" s="2">
        <v>0.581</v>
      </c>
      <c r="AD6" s="2"/>
      <c r="AE6" s="2">
        <v>5.44</v>
      </c>
      <c r="AF6" s="2"/>
      <c r="AG6" s="2">
        <v>0.027</v>
      </c>
      <c r="AH6" s="2">
        <v>0.05</v>
      </c>
      <c r="AI6" s="2">
        <v>0.7</v>
      </c>
      <c r="AJ6" s="2">
        <v>172</v>
      </c>
      <c r="AK6" s="2">
        <v>0.7</v>
      </c>
      <c r="AL6" s="2">
        <v>0.002</v>
      </c>
      <c r="AM6" s="2">
        <v>0.005</v>
      </c>
      <c r="AN6" s="2">
        <v>0.005</v>
      </c>
      <c r="AO6" s="2">
        <v>0.005</v>
      </c>
      <c r="AP6" s="2"/>
    </row>
    <row r="7" spans="1:42" ht="12.75">
      <c r="A7" s="2" t="s">
        <v>57</v>
      </c>
      <c r="B7" s="2">
        <v>37379</v>
      </c>
      <c r="C7" s="2">
        <v>1100</v>
      </c>
      <c r="D7" s="2">
        <v>22.8</v>
      </c>
      <c r="E7" s="2">
        <v>7.44</v>
      </c>
      <c r="F7" s="2">
        <v>288</v>
      </c>
      <c r="G7" s="2">
        <v>5.7</v>
      </c>
      <c r="H7" s="2">
        <v>0.2</v>
      </c>
      <c r="I7" s="2">
        <v>117</v>
      </c>
      <c r="J7" s="2"/>
      <c r="K7" s="2">
        <v>0.02</v>
      </c>
      <c r="L7" s="2">
        <v>5.6</v>
      </c>
      <c r="M7" s="2">
        <v>0.087</v>
      </c>
      <c r="N7" s="2"/>
      <c r="O7" s="2"/>
      <c r="P7" s="2">
        <v>1.53</v>
      </c>
      <c r="Q7" s="2"/>
      <c r="R7" s="2"/>
      <c r="S7" s="2"/>
      <c r="T7" s="2">
        <v>8.6</v>
      </c>
      <c r="U7" s="2">
        <v>0.3</v>
      </c>
      <c r="V7" s="2">
        <v>4.43</v>
      </c>
      <c r="W7" s="2"/>
      <c r="X7" s="2">
        <v>46.7</v>
      </c>
      <c r="Y7" s="2">
        <v>0.001</v>
      </c>
      <c r="Z7" s="2"/>
      <c r="AA7" s="2">
        <v>2.06</v>
      </c>
      <c r="AB7" s="2"/>
      <c r="AC7" s="2">
        <v>0.439</v>
      </c>
      <c r="AD7" s="2"/>
      <c r="AE7" s="2">
        <v>4.35</v>
      </c>
      <c r="AF7" s="2"/>
      <c r="AG7" s="2">
        <v>0.016</v>
      </c>
      <c r="AH7" s="2">
        <v>0.044</v>
      </c>
      <c r="AI7" s="2"/>
      <c r="AJ7" s="2">
        <v>186</v>
      </c>
      <c r="AK7" s="2"/>
      <c r="AL7" s="2">
        <v>0.0005</v>
      </c>
      <c r="AM7" s="2">
        <v>0.023</v>
      </c>
      <c r="AN7" s="2">
        <v>0.005</v>
      </c>
      <c r="AO7" s="2">
        <v>0.005</v>
      </c>
      <c r="AP7" s="2"/>
    </row>
    <row r="8" spans="1:42" ht="12.75">
      <c r="A8" s="2" t="s">
        <v>57</v>
      </c>
      <c r="B8" s="2">
        <v>37473</v>
      </c>
      <c r="C8" s="2">
        <v>1000</v>
      </c>
      <c r="D8" s="2">
        <v>22.7</v>
      </c>
      <c r="E8" s="2">
        <v>7.44</v>
      </c>
      <c r="F8" s="2">
        <v>290</v>
      </c>
      <c r="G8" s="2">
        <v>2.58</v>
      </c>
      <c r="H8" s="2">
        <v>0.3</v>
      </c>
      <c r="I8" s="2">
        <v>117</v>
      </c>
      <c r="J8" s="2"/>
      <c r="K8" s="2">
        <v>0.076</v>
      </c>
      <c r="L8" s="2">
        <v>5.26</v>
      </c>
      <c r="M8" s="2">
        <v>0.046</v>
      </c>
      <c r="N8" s="2"/>
      <c r="O8" s="2"/>
      <c r="P8" s="2">
        <v>1.37</v>
      </c>
      <c r="Q8" s="2"/>
      <c r="R8" s="2"/>
      <c r="S8" s="2"/>
      <c r="T8" s="2">
        <v>8.3</v>
      </c>
      <c r="U8" s="2">
        <v>0.4</v>
      </c>
      <c r="V8" s="2">
        <v>5.14</v>
      </c>
      <c r="W8" s="2"/>
      <c r="X8" s="2">
        <v>54.9</v>
      </c>
      <c r="Y8" s="2">
        <v>0.003</v>
      </c>
      <c r="Z8" s="2"/>
      <c r="AA8" s="2">
        <v>2.2</v>
      </c>
      <c r="AB8" s="2"/>
      <c r="AC8" s="2">
        <v>0.447</v>
      </c>
      <c r="AD8" s="2"/>
      <c r="AE8" s="2">
        <v>4.4</v>
      </c>
      <c r="AF8" s="2"/>
      <c r="AG8" s="2">
        <v>0.017</v>
      </c>
      <c r="AH8" s="2">
        <v>0.135</v>
      </c>
      <c r="AI8" s="2"/>
      <c r="AJ8" s="2">
        <v>204</v>
      </c>
      <c r="AK8" s="2"/>
      <c r="AL8" s="2">
        <v>0.0005</v>
      </c>
      <c r="AM8" s="2">
        <v>0.023</v>
      </c>
      <c r="AN8" s="2">
        <v>0.005</v>
      </c>
      <c r="AO8" s="2">
        <v>0.005</v>
      </c>
      <c r="AP8" s="2"/>
    </row>
    <row r="9" spans="1:42" ht="12.75">
      <c r="A9" s="2" t="s">
        <v>57</v>
      </c>
      <c r="B9" s="2">
        <v>37564</v>
      </c>
      <c r="C9" s="2">
        <v>1300</v>
      </c>
      <c r="D9" s="2">
        <v>22.7</v>
      </c>
      <c r="E9" s="2">
        <v>7.47</v>
      </c>
      <c r="F9" s="2">
        <v>280</v>
      </c>
      <c r="G9" s="2">
        <v>1.04</v>
      </c>
      <c r="H9" s="2">
        <v>0.3</v>
      </c>
      <c r="I9" s="2">
        <v>121</v>
      </c>
      <c r="J9" s="2"/>
      <c r="K9" s="2">
        <v>0.037</v>
      </c>
      <c r="L9" s="2">
        <v>5.98</v>
      </c>
      <c r="M9" s="2">
        <v>0.1</v>
      </c>
      <c r="N9" s="2"/>
      <c r="O9" s="2"/>
      <c r="P9" s="2">
        <v>1.39</v>
      </c>
      <c r="Q9" s="2"/>
      <c r="R9" s="2"/>
      <c r="S9" s="2"/>
      <c r="T9" s="2">
        <v>10</v>
      </c>
      <c r="U9" s="2">
        <v>0.9</v>
      </c>
      <c r="V9" s="2">
        <v>6.7</v>
      </c>
      <c r="W9" s="2"/>
      <c r="X9" s="2">
        <v>49.2</v>
      </c>
      <c r="Y9" s="2">
        <v>0.002</v>
      </c>
      <c r="Z9" s="2"/>
      <c r="AA9" s="2">
        <v>2.11</v>
      </c>
      <c r="AB9" s="2"/>
      <c r="AC9" s="2">
        <v>0.37</v>
      </c>
      <c r="AD9" s="2"/>
      <c r="AE9" s="2">
        <v>3.94</v>
      </c>
      <c r="AF9" s="2"/>
      <c r="AG9" s="2">
        <v>0.04</v>
      </c>
      <c r="AH9" s="2">
        <v>0.3</v>
      </c>
      <c r="AI9" s="2"/>
      <c r="AJ9" s="2">
        <v>148</v>
      </c>
      <c r="AK9" s="2"/>
      <c r="AL9" s="2">
        <v>0.003</v>
      </c>
      <c r="AM9" s="2">
        <v>0.01</v>
      </c>
      <c r="AN9" s="2"/>
      <c r="AO9" s="2"/>
      <c r="AP9" s="2"/>
    </row>
    <row r="10" spans="1:42" ht="12.75">
      <c r="A10" s="2" t="s">
        <v>57</v>
      </c>
      <c r="B10" s="2">
        <v>37656</v>
      </c>
      <c r="C10" s="2">
        <v>1430</v>
      </c>
      <c r="D10" s="2">
        <v>22.6</v>
      </c>
      <c r="E10" s="2">
        <v>7.4</v>
      </c>
      <c r="F10" s="2">
        <v>289</v>
      </c>
      <c r="G10" s="2">
        <v>0.98</v>
      </c>
      <c r="H10" s="2">
        <v>0.2</v>
      </c>
      <c r="I10" s="2">
        <v>120</v>
      </c>
      <c r="J10" s="2"/>
      <c r="K10" s="2">
        <v>0.016</v>
      </c>
      <c r="L10" s="2">
        <v>6.2</v>
      </c>
      <c r="M10" s="2">
        <v>0.07</v>
      </c>
      <c r="N10" s="2"/>
      <c r="O10" s="2"/>
      <c r="P10" s="2">
        <v>1.3</v>
      </c>
      <c r="Q10" s="2"/>
      <c r="R10" s="2"/>
      <c r="S10" s="2"/>
      <c r="T10" s="2">
        <v>10</v>
      </c>
      <c r="U10" s="2">
        <v>1</v>
      </c>
      <c r="V10" s="2">
        <v>3</v>
      </c>
      <c r="W10" s="2"/>
      <c r="X10" s="2">
        <v>53</v>
      </c>
      <c r="Y10" s="2">
        <v>0.002</v>
      </c>
      <c r="Z10" s="2"/>
      <c r="AA10" s="2">
        <v>2.2</v>
      </c>
      <c r="AB10" s="2"/>
      <c r="AC10" s="2">
        <v>0.4</v>
      </c>
      <c r="AD10" s="2"/>
      <c r="AE10" s="2">
        <v>5.1</v>
      </c>
      <c r="AF10" s="2"/>
      <c r="AG10" s="2">
        <v>0.06</v>
      </c>
      <c r="AH10" s="2">
        <v>0.2</v>
      </c>
      <c r="AI10" s="2"/>
      <c r="AJ10" s="2">
        <v>211</v>
      </c>
      <c r="AK10" s="2"/>
      <c r="AL10" s="2">
        <v>0.003</v>
      </c>
      <c r="AM10" s="2">
        <v>0.01</v>
      </c>
      <c r="AN10" s="2"/>
      <c r="AO10" s="2"/>
      <c r="AP10" s="2"/>
    </row>
    <row r="11" spans="1:42" ht="12.75">
      <c r="A11" s="2" t="s">
        <v>57</v>
      </c>
      <c r="B11" s="2">
        <v>37742</v>
      </c>
      <c r="C11" s="2">
        <v>1000</v>
      </c>
      <c r="D11" s="2"/>
      <c r="E11" s="2">
        <v>7.36</v>
      </c>
      <c r="F11" s="2">
        <v>292</v>
      </c>
      <c r="G11" s="2">
        <v>0.23</v>
      </c>
      <c r="H11" s="2">
        <v>0.6</v>
      </c>
      <c r="I11" s="2">
        <v>123</v>
      </c>
      <c r="J11" s="2"/>
      <c r="K11" s="2">
        <v>0.037</v>
      </c>
      <c r="L11" s="2">
        <v>6.02</v>
      </c>
      <c r="M11" s="2">
        <v>0.13</v>
      </c>
      <c r="N11" s="2"/>
      <c r="O11" s="2"/>
      <c r="P11" s="2">
        <v>1.36</v>
      </c>
      <c r="Q11" s="2"/>
      <c r="R11" s="2"/>
      <c r="S11" s="2"/>
      <c r="T11" s="2"/>
      <c r="U11" s="2">
        <v>5</v>
      </c>
      <c r="V11" s="2">
        <v>8.9</v>
      </c>
      <c r="W11" s="2"/>
      <c r="X11" s="2">
        <v>51.5</v>
      </c>
      <c r="Y11" s="2"/>
      <c r="Z11" s="2"/>
      <c r="AA11" s="2">
        <v>2.22</v>
      </c>
      <c r="AB11" s="2"/>
      <c r="AC11" s="2">
        <v>0.526</v>
      </c>
      <c r="AD11" s="2"/>
      <c r="AE11" s="2">
        <v>5.18</v>
      </c>
      <c r="AF11" s="2"/>
      <c r="AG11" s="2">
        <v>0.04</v>
      </c>
      <c r="AH11" s="2">
        <v>0.2</v>
      </c>
      <c r="AI11" s="2"/>
      <c r="AJ11" s="2">
        <v>181</v>
      </c>
      <c r="AK11" s="2"/>
      <c r="AL11" s="2">
        <v>0.003</v>
      </c>
      <c r="AM11" s="2"/>
      <c r="AN11" s="2"/>
      <c r="AO11" s="2"/>
      <c r="AP11" s="2"/>
    </row>
    <row r="12" spans="1:42" ht="12.75">
      <c r="A12" s="2" t="s">
        <v>57</v>
      </c>
      <c r="B12" s="2">
        <v>37838</v>
      </c>
      <c r="C12" s="2">
        <v>1130</v>
      </c>
      <c r="D12" s="2"/>
      <c r="E12" s="2">
        <v>7.23</v>
      </c>
      <c r="F12" s="2">
        <v>288</v>
      </c>
      <c r="G12" s="2">
        <v>1.05</v>
      </c>
      <c r="H12" s="2">
        <v>0.1</v>
      </c>
      <c r="I12" s="2">
        <v>133</v>
      </c>
      <c r="J12" s="2"/>
      <c r="K12" s="2">
        <v>0.038</v>
      </c>
      <c r="L12" s="2">
        <v>6.13</v>
      </c>
      <c r="M12" s="2">
        <v>0.06</v>
      </c>
      <c r="N12" s="2"/>
      <c r="O12" s="2"/>
      <c r="P12" s="2">
        <v>1.48</v>
      </c>
      <c r="Q12" s="2"/>
      <c r="R12" s="2"/>
      <c r="S12" s="2"/>
      <c r="T12" s="2"/>
      <c r="U12" s="2"/>
      <c r="V12" s="2">
        <v>6.51</v>
      </c>
      <c r="W12" s="2"/>
      <c r="X12" s="2">
        <v>50.8</v>
      </c>
      <c r="Y12" s="2"/>
      <c r="Z12" s="2"/>
      <c r="AA12" s="2">
        <v>2.12</v>
      </c>
      <c r="AB12" s="2"/>
      <c r="AC12" s="2">
        <v>0.42</v>
      </c>
      <c r="AD12" s="2"/>
      <c r="AE12" s="2">
        <v>4.52</v>
      </c>
      <c r="AF12" s="2"/>
      <c r="AG12" s="2">
        <v>0.042</v>
      </c>
      <c r="AH12" s="2">
        <v>0.22</v>
      </c>
      <c r="AI12" s="2"/>
      <c r="AJ12" s="2">
        <v>201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57</v>
      </c>
      <c r="B13" s="2">
        <v>37743</v>
      </c>
      <c r="C13" s="2">
        <v>1500</v>
      </c>
      <c r="D13" s="2"/>
      <c r="E13" s="2">
        <v>7.36</v>
      </c>
      <c r="F13" s="2">
        <v>292</v>
      </c>
      <c r="G13" s="2">
        <v>0.23</v>
      </c>
      <c r="H13" s="2">
        <v>0.5</v>
      </c>
      <c r="I13" s="2">
        <v>122</v>
      </c>
      <c r="J13" s="2"/>
      <c r="K13" s="2">
        <v>0.037</v>
      </c>
      <c r="L13" s="2">
        <v>5.77</v>
      </c>
      <c r="M13" s="2">
        <v>0.05</v>
      </c>
      <c r="N13" s="2"/>
      <c r="O13" s="2"/>
      <c r="P13" s="2">
        <v>1.34</v>
      </c>
      <c r="Q13" s="2"/>
      <c r="R13" s="2"/>
      <c r="S13" s="2"/>
      <c r="T13" s="2"/>
      <c r="U13" s="2">
        <v>0.8</v>
      </c>
      <c r="V13" s="2">
        <v>1.8</v>
      </c>
      <c r="W13" s="2"/>
      <c r="X13" s="2">
        <v>49.5</v>
      </c>
      <c r="Y13" s="2"/>
      <c r="Z13" s="2"/>
      <c r="AA13" s="2">
        <v>2.13</v>
      </c>
      <c r="AB13" s="2"/>
      <c r="AC13" s="2">
        <v>0.513</v>
      </c>
      <c r="AD13" s="2"/>
      <c r="AE13" s="2">
        <v>4.98</v>
      </c>
      <c r="AF13" s="2"/>
      <c r="AG13" s="2">
        <v>0.04</v>
      </c>
      <c r="AH13" s="2">
        <v>0.3</v>
      </c>
      <c r="AI13" s="2"/>
      <c r="AJ13" s="2">
        <v>107</v>
      </c>
      <c r="AK13" s="2"/>
      <c r="AL13" s="2">
        <v>0.003</v>
      </c>
      <c r="AM13" s="2"/>
      <c r="AN13" s="2"/>
      <c r="AO13" s="2"/>
      <c r="AP13" s="2"/>
    </row>
    <row r="14" spans="1:42" ht="12.75">
      <c r="A14" s="2" t="s">
        <v>57</v>
      </c>
      <c r="B14" s="2">
        <v>38385</v>
      </c>
      <c r="C14" s="2">
        <v>1100</v>
      </c>
      <c r="D14" s="2"/>
      <c r="E14" s="2">
        <v>7.36</v>
      </c>
      <c r="F14" s="2">
        <v>318</v>
      </c>
      <c r="G14" s="2">
        <v>6.53</v>
      </c>
      <c r="H14" s="2"/>
      <c r="I14" s="2">
        <v>133</v>
      </c>
      <c r="J14" s="2"/>
      <c r="K14" s="2">
        <v>0.04</v>
      </c>
      <c r="L14" s="2">
        <v>5.99</v>
      </c>
      <c r="M14" s="2">
        <v>0.14</v>
      </c>
      <c r="N14" s="2"/>
      <c r="O14" s="2"/>
      <c r="P14" s="2">
        <v>1.34</v>
      </c>
      <c r="Q14" s="2"/>
      <c r="R14" s="2"/>
      <c r="S14" s="2"/>
      <c r="T14" s="2"/>
      <c r="U14" s="2"/>
      <c r="V14" s="2">
        <v>1.52</v>
      </c>
      <c r="W14" s="2"/>
      <c r="X14" s="2">
        <v>52.7</v>
      </c>
      <c r="Y14" s="2"/>
      <c r="Z14" s="2"/>
      <c r="AA14" s="2">
        <v>2.14</v>
      </c>
      <c r="AB14" s="2"/>
      <c r="AC14" s="2">
        <v>0.37</v>
      </c>
      <c r="AD14" s="2"/>
      <c r="AE14" s="2">
        <v>4.2</v>
      </c>
      <c r="AF14" s="2"/>
      <c r="AG14" s="2">
        <v>0.025</v>
      </c>
      <c r="AH14" s="2">
        <v>0.14</v>
      </c>
      <c r="AI14" s="2"/>
      <c r="AJ14" s="2">
        <v>163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57</v>
      </c>
      <c r="B15" s="2">
        <v>38565</v>
      </c>
      <c r="C15" s="2">
        <v>1350</v>
      </c>
      <c r="D15" s="2"/>
      <c r="E15" s="2">
        <v>7.04</v>
      </c>
      <c r="F15" s="2">
        <v>304</v>
      </c>
      <c r="G15" s="2">
        <v>5.35</v>
      </c>
      <c r="H15" s="2"/>
      <c r="I15" s="2">
        <v>138</v>
      </c>
      <c r="J15" s="2"/>
      <c r="K15" s="2"/>
      <c r="L15" s="2">
        <v>7.39</v>
      </c>
      <c r="M15" s="2">
        <v>0.039</v>
      </c>
      <c r="N15" s="2"/>
      <c r="O15" s="2"/>
      <c r="P15" s="2">
        <v>1.33</v>
      </c>
      <c r="Q15" s="2"/>
      <c r="R15" s="2"/>
      <c r="S15" s="2"/>
      <c r="T15" s="2">
        <v>8.5</v>
      </c>
      <c r="U15" s="2"/>
      <c r="V15" s="2">
        <v>0.85</v>
      </c>
      <c r="W15" s="2"/>
      <c r="X15" s="2">
        <v>54.3</v>
      </c>
      <c r="Y15" s="2"/>
      <c r="Z15" s="2"/>
      <c r="AA15" s="2">
        <v>2.25</v>
      </c>
      <c r="AB15" s="2"/>
      <c r="AC15" s="2">
        <v>0.517</v>
      </c>
      <c r="AD15" s="2"/>
      <c r="AE15" s="2">
        <v>4.59</v>
      </c>
      <c r="AF15" s="2"/>
      <c r="AG15" s="2">
        <v>0.038</v>
      </c>
      <c r="AH15" s="2">
        <v>0.11</v>
      </c>
      <c r="AI15" s="2"/>
      <c r="AJ15" s="2">
        <v>189</v>
      </c>
      <c r="AK15" s="2"/>
      <c r="AL15" s="2">
        <v>0.0035</v>
      </c>
      <c r="AM15" s="2"/>
      <c r="AN15" s="2"/>
      <c r="AO15" s="2"/>
      <c r="AP15" s="2"/>
    </row>
    <row r="16" spans="1:42" ht="12.75">
      <c r="A16" s="2" t="s">
        <v>57</v>
      </c>
      <c r="B16" s="2">
        <v>38628</v>
      </c>
      <c r="C16" s="2">
        <v>1115</v>
      </c>
      <c r="D16" s="2"/>
      <c r="E16" s="2">
        <v>7.29</v>
      </c>
      <c r="F16" s="2">
        <v>315</v>
      </c>
      <c r="G16" s="2">
        <v>8.65</v>
      </c>
      <c r="H16" s="2">
        <v>0.1</v>
      </c>
      <c r="I16" s="2">
        <v>144</v>
      </c>
      <c r="J16" s="2"/>
      <c r="K16" s="2"/>
      <c r="L16" s="2">
        <v>5.56</v>
      </c>
      <c r="M16" s="2">
        <v>0.048</v>
      </c>
      <c r="N16" s="2"/>
      <c r="O16" s="2"/>
      <c r="P16" s="2">
        <v>1.26</v>
      </c>
      <c r="Q16" s="2"/>
      <c r="R16" s="2"/>
      <c r="S16" s="2"/>
      <c r="T16" s="2">
        <v>7.7</v>
      </c>
      <c r="U16" s="2"/>
      <c r="V16" s="2">
        <v>0.85</v>
      </c>
      <c r="W16" s="2"/>
      <c r="X16" s="2">
        <v>59.7</v>
      </c>
      <c r="Y16" s="2"/>
      <c r="Z16" s="2"/>
      <c r="AA16" s="2">
        <v>2.38</v>
      </c>
      <c r="AB16" s="2"/>
      <c r="AC16" s="2">
        <v>0.507</v>
      </c>
      <c r="AD16" s="2"/>
      <c r="AE16" s="2">
        <v>4.63</v>
      </c>
      <c r="AF16" s="2"/>
      <c r="AG16" s="2">
        <v>0.026</v>
      </c>
      <c r="AH16" s="2">
        <v>1.73</v>
      </c>
      <c r="AI16" s="2"/>
      <c r="AJ16" s="2">
        <v>189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57</v>
      </c>
      <c r="B17" s="2">
        <v>38628</v>
      </c>
      <c r="C17" s="2">
        <v>1115</v>
      </c>
      <c r="D17" s="2"/>
      <c r="E17" s="2">
        <v>7.29</v>
      </c>
      <c r="F17" s="2">
        <v>315</v>
      </c>
      <c r="G17" s="2">
        <v>8.65</v>
      </c>
      <c r="H17" s="2">
        <v>0.1</v>
      </c>
      <c r="I17" s="2">
        <v>138</v>
      </c>
      <c r="J17" s="2"/>
      <c r="K17" s="2"/>
      <c r="L17" s="2">
        <v>5.44</v>
      </c>
      <c r="M17" s="2">
        <v>0.049</v>
      </c>
      <c r="N17" s="2"/>
      <c r="O17" s="2"/>
      <c r="P17" s="2">
        <v>1.24</v>
      </c>
      <c r="Q17" s="2"/>
      <c r="R17" s="2"/>
      <c r="S17" s="2"/>
      <c r="T17" s="2"/>
      <c r="U17" s="2"/>
      <c r="V17" s="2">
        <v>0.85</v>
      </c>
      <c r="W17" s="2"/>
      <c r="X17" s="2">
        <v>59.7</v>
      </c>
      <c r="Y17" s="2"/>
      <c r="Z17" s="2"/>
      <c r="AA17" s="2">
        <v>2.38</v>
      </c>
      <c r="AB17" s="2"/>
      <c r="AC17" s="2">
        <v>0.509</v>
      </c>
      <c r="AD17" s="2"/>
      <c r="AE17" s="2">
        <v>4.66</v>
      </c>
      <c r="AF17" s="2"/>
      <c r="AG17" s="2">
        <v>0.027</v>
      </c>
      <c r="AH17" s="2">
        <v>0.21</v>
      </c>
      <c r="AI17" s="2"/>
      <c r="AJ17" s="2">
        <v>165</v>
      </c>
      <c r="AK17" s="2"/>
      <c r="AL17" s="2">
        <v>0.0035</v>
      </c>
      <c r="AM17" s="2"/>
      <c r="AN17" s="2"/>
      <c r="AO17" s="2"/>
      <c r="AP17" s="2"/>
    </row>
    <row r="18" spans="1:42" ht="12.75">
      <c r="A18" s="2" t="s">
        <v>57</v>
      </c>
      <c r="B18" s="2">
        <v>38023</v>
      </c>
      <c r="C18" s="2">
        <v>1020</v>
      </c>
      <c r="D18" s="2">
        <v>22.7</v>
      </c>
      <c r="E18" s="2">
        <v>7.33</v>
      </c>
      <c r="F18" s="2">
        <v>289</v>
      </c>
      <c r="G18" s="2"/>
      <c r="H18" s="2">
        <v>1.2</v>
      </c>
      <c r="I18" s="2">
        <v>139</v>
      </c>
      <c r="J18" s="2"/>
      <c r="K18" s="2">
        <v>0.04</v>
      </c>
      <c r="L18" s="2">
        <v>6.27</v>
      </c>
      <c r="M18" s="2">
        <v>0.07</v>
      </c>
      <c r="N18" s="2"/>
      <c r="O18" s="2"/>
      <c r="P18" s="2">
        <v>1.31</v>
      </c>
      <c r="Q18" s="2"/>
      <c r="R18" s="2"/>
      <c r="S18" s="2"/>
      <c r="T18" s="2"/>
      <c r="U18" s="2"/>
      <c r="V18" s="2">
        <v>1.77</v>
      </c>
      <c r="W18" s="2"/>
      <c r="X18" s="2">
        <v>57</v>
      </c>
      <c r="Y18" s="2"/>
      <c r="Z18" s="2"/>
      <c r="AA18" s="2">
        <v>2.4</v>
      </c>
      <c r="AB18" s="2"/>
      <c r="AC18" s="2">
        <v>0.45</v>
      </c>
      <c r="AD18" s="2"/>
      <c r="AE18" s="2">
        <v>4.89</v>
      </c>
      <c r="AF18" s="2"/>
      <c r="AG18" s="2">
        <v>0.043</v>
      </c>
      <c r="AH18" s="2">
        <v>0.15</v>
      </c>
      <c r="AI18" s="2"/>
      <c r="AJ18" s="2">
        <v>183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57</v>
      </c>
      <c r="B19" s="2">
        <v>38301</v>
      </c>
      <c r="C19" s="2">
        <v>950</v>
      </c>
      <c r="D19" s="2"/>
      <c r="E19" s="2">
        <v>7.45</v>
      </c>
      <c r="F19" s="2">
        <v>309</v>
      </c>
      <c r="G19" s="2">
        <v>6.44</v>
      </c>
      <c r="H19" s="2"/>
      <c r="I19" s="2">
        <v>131</v>
      </c>
      <c r="J19" s="2"/>
      <c r="K19" s="2">
        <v>0.04</v>
      </c>
      <c r="L19" s="2">
        <v>7.11</v>
      </c>
      <c r="M19" s="2">
        <v>0.1</v>
      </c>
      <c r="N19" s="2"/>
      <c r="O19" s="2"/>
      <c r="P19" s="2">
        <v>1.39</v>
      </c>
      <c r="Q19" s="2"/>
      <c r="R19" s="2"/>
      <c r="S19" s="2"/>
      <c r="T19" s="2"/>
      <c r="U19" s="2"/>
      <c r="V19" s="2">
        <v>2.92</v>
      </c>
      <c r="W19" s="2"/>
      <c r="X19" s="2">
        <v>49.4</v>
      </c>
      <c r="Y19" s="2"/>
      <c r="Z19" s="2"/>
      <c r="AA19" s="2">
        <v>2.01</v>
      </c>
      <c r="AB19" s="2"/>
      <c r="AC19" s="2">
        <v>0.36</v>
      </c>
      <c r="AD19" s="2"/>
      <c r="AE19" s="2">
        <v>4.21</v>
      </c>
      <c r="AF19" s="2"/>
      <c r="AG19" s="2">
        <v>0.021</v>
      </c>
      <c r="AH19" s="2">
        <v>0.39</v>
      </c>
      <c r="AI19" s="2"/>
      <c r="AJ19" s="2">
        <v>122</v>
      </c>
      <c r="AK19" s="2"/>
      <c r="AL19" s="2">
        <v>0.0003</v>
      </c>
      <c r="AM19" s="2"/>
      <c r="AN19" s="2"/>
      <c r="AO19" s="2"/>
      <c r="AP19" s="2"/>
    </row>
    <row r="20" spans="1:42" ht="12.75">
      <c r="A20" s="2" t="s">
        <v>57</v>
      </c>
      <c r="B20" s="2">
        <v>38755</v>
      </c>
      <c r="C20" s="2">
        <v>1100</v>
      </c>
      <c r="D20" s="2">
        <v>22.6</v>
      </c>
      <c r="E20" s="2">
        <v>7.18</v>
      </c>
      <c r="F20" s="2">
        <v>487</v>
      </c>
      <c r="G20" s="2">
        <v>0.11</v>
      </c>
      <c r="H20" s="2"/>
      <c r="I20" s="2">
        <v>144</v>
      </c>
      <c r="J20" s="2"/>
      <c r="K20" s="2"/>
      <c r="L20" s="2">
        <v>5.77</v>
      </c>
      <c r="M20" s="2"/>
      <c r="N20" s="2"/>
      <c r="O20" s="2"/>
      <c r="P20" s="2">
        <v>4.78</v>
      </c>
      <c r="Q20" s="2"/>
      <c r="R20" s="2"/>
      <c r="S20" s="2"/>
      <c r="T20" s="2"/>
      <c r="U20" s="2"/>
      <c r="V20" s="2">
        <v>0.85</v>
      </c>
      <c r="W20" s="2"/>
      <c r="X20" s="2">
        <v>59.6</v>
      </c>
      <c r="Y20" s="2"/>
      <c r="Z20" s="2"/>
      <c r="AA20" s="2">
        <v>2.28</v>
      </c>
      <c r="AB20" s="2"/>
      <c r="AC20" s="2">
        <v>0.529</v>
      </c>
      <c r="AD20" s="2"/>
      <c r="AE20" s="2">
        <v>4.69</v>
      </c>
      <c r="AF20" s="2"/>
      <c r="AG20" s="2">
        <v>0.027</v>
      </c>
      <c r="AH20" s="2">
        <v>0.13</v>
      </c>
      <c r="AI20" s="2"/>
      <c r="AJ20" s="2">
        <v>181</v>
      </c>
      <c r="AK20" s="2"/>
      <c r="AL20" s="2">
        <v>0.0035</v>
      </c>
      <c r="AM20" s="2"/>
      <c r="AN20" s="2"/>
      <c r="AO20" s="2"/>
      <c r="AP20" s="2"/>
    </row>
    <row r="21" spans="1:42" ht="12.75">
      <c r="A21" s="2" t="s">
        <v>57</v>
      </c>
      <c r="B21" s="2">
        <v>36923</v>
      </c>
      <c r="C21" s="2"/>
      <c r="D21" s="2"/>
      <c r="E21" s="2"/>
      <c r="F21" s="2"/>
      <c r="G21" s="2"/>
      <c r="H21" s="2"/>
      <c r="I21" s="2">
        <v>119</v>
      </c>
      <c r="J21" s="2"/>
      <c r="K21" s="2">
        <v>0.02</v>
      </c>
      <c r="L21" s="2">
        <v>6.4</v>
      </c>
      <c r="M21" s="2">
        <v>0.075</v>
      </c>
      <c r="N21" s="2"/>
      <c r="O21" s="2"/>
      <c r="P21" s="2">
        <v>1.4</v>
      </c>
      <c r="Q21" s="2"/>
      <c r="R21" s="2"/>
      <c r="S21" s="2"/>
      <c r="T21" s="2">
        <v>10.5</v>
      </c>
      <c r="U21" s="2"/>
      <c r="V21" s="2">
        <v>5.29</v>
      </c>
      <c r="W21" s="2"/>
      <c r="X21" s="2">
        <v>40.2</v>
      </c>
      <c r="Y21" s="2">
        <v>0.003</v>
      </c>
      <c r="Z21" s="2"/>
      <c r="AA21" s="2">
        <v>1.71</v>
      </c>
      <c r="AB21" s="2"/>
      <c r="AC21" s="2">
        <v>0.229</v>
      </c>
      <c r="AD21" s="2"/>
      <c r="AE21" s="2">
        <v>3.72</v>
      </c>
      <c r="AF21" s="2"/>
      <c r="AG21" s="2">
        <v>0.016</v>
      </c>
      <c r="AH21" s="2">
        <v>0.22</v>
      </c>
      <c r="AI21" s="2">
        <v>0.7</v>
      </c>
      <c r="AJ21" s="2">
        <v>178</v>
      </c>
      <c r="AK21" s="2">
        <v>0.7</v>
      </c>
      <c r="AL21" s="2"/>
      <c r="AM21" s="2"/>
      <c r="AN21" s="2"/>
      <c r="AO21" s="2"/>
      <c r="AP21" s="2"/>
    </row>
    <row r="22" spans="1:42" ht="12.75">
      <c r="A22" s="2" t="s">
        <v>57</v>
      </c>
      <c r="B22" s="2">
        <v>38112</v>
      </c>
      <c r="C22" s="2">
        <v>945</v>
      </c>
      <c r="D22" s="2"/>
      <c r="E22" s="2">
        <v>7.2</v>
      </c>
      <c r="F22" s="2">
        <v>307</v>
      </c>
      <c r="G22" s="2">
        <v>7.05</v>
      </c>
      <c r="H22" s="2"/>
      <c r="I22" s="2">
        <v>134</v>
      </c>
      <c r="J22" s="2"/>
      <c r="K22" s="2">
        <v>0.04</v>
      </c>
      <c r="L22" s="2">
        <v>6.18</v>
      </c>
      <c r="M22" s="2">
        <v>0.05</v>
      </c>
      <c r="N22" s="2"/>
      <c r="O22" s="2"/>
      <c r="P22" s="2">
        <v>1.26</v>
      </c>
      <c r="Q22" s="2"/>
      <c r="R22" s="2"/>
      <c r="S22" s="2"/>
      <c r="T22" s="2">
        <v>10.4</v>
      </c>
      <c r="U22" s="2"/>
      <c r="V22" s="2">
        <v>3.31</v>
      </c>
      <c r="W22" s="2"/>
      <c r="X22" s="2">
        <v>53.5</v>
      </c>
      <c r="Y22" s="2"/>
      <c r="Z22" s="2"/>
      <c r="AA22" s="2">
        <v>2.2</v>
      </c>
      <c r="AB22" s="2"/>
      <c r="AC22" s="2">
        <v>0.3</v>
      </c>
      <c r="AD22" s="2"/>
      <c r="AE22" s="2">
        <v>4.48</v>
      </c>
      <c r="AF22" s="2"/>
      <c r="AG22" s="2"/>
      <c r="AH22" s="2">
        <v>0.21</v>
      </c>
      <c r="AI22" s="2"/>
      <c r="AJ22" s="2">
        <v>170</v>
      </c>
      <c r="AK22" s="2"/>
      <c r="AL22" s="2">
        <v>0.0003</v>
      </c>
      <c r="AM22" s="2"/>
      <c r="AN22" s="2"/>
      <c r="AO22" s="2"/>
      <c r="AP22" s="2"/>
    </row>
    <row r="23" spans="1:42" ht="12.75">
      <c r="A23" s="2" t="s">
        <v>57</v>
      </c>
      <c r="B23" s="2">
        <v>38112</v>
      </c>
      <c r="C23" s="2">
        <v>815</v>
      </c>
      <c r="D23" s="2"/>
      <c r="E23" s="2">
        <v>7.2</v>
      </c>
      <c r="F23" s="2">
        <v>307</v>
      </c>
      <c r="G23" s="2">
        <v>7.05</v>
      </c>
      <c r="H23" s="2"/>
      <c r="I23" s="2">
        <v>133</v>
      </c>
      <c r="J23" s="2"/>
      <c r="K23" s="2">
        <v>0.04</v>
      </c>
      <c r="L23" s="2">
        <v>6.35</v>
      </c>
      <c r="M23" s="2">
        <v>0.09</v>
      </c>
      <c r="N23" s="2"/>
      <c r="O23" s="2"/>
      <c r="P23" s="2">
        <v>1.29</v>
      </c>
      <c r="Q23" s="2"/>
      <c r="R23" s="2"/>
      <c r="S23" s="2"/>
      <c r="T23" s="2">
        <v>10.3</v>
      </c>
      <c r="U23" s="2"/>
      <c r="V23" s="2">
        <v>2.09</v>
      </c>
      <c r="W23" s="2"/>
      <c r="X23" s="2">
        <v>53.1</v>
      </c>
      <c r="Y23" s="2"/>
      <c r="Z23" s="2"/>
      <c r="AA23" s="2">
        <v>2.2</v>
      </c>
      <c r="AB23" s="2"/>
      <c r="AC23" s="2">
        <v>0.681</v>
      </c>
      <c r="AD23" s="2"/>
      <c r="AE23" s="2">
        <v>5.57</v>
      </c>
      <c r="AF23" s="2"/>
      <c r="AG23" s="2"/>
      <c r="AH23" s="2">
        <v>0.11</v>
      </c>
      <c r="AI23" s="2"/>
      <c r="AJ23" s="2">
        <v>192</v>
      </c>
      <c r="AK23" s="2"/>
      <c r="AL23" s="2">
        <v>0.0003</v>
      </c>
      <c r="AM23" s="2"/>
      <c r="AN23" s="2"/>
      <c r="AO23" s="2"/>
      <c r="AP23" s="2"/>
    </row>
    <row r="24" spans="1:42" ht="12.75">
      <c r="A24" s="2" t="s">
        <v>57</v>
      </c>
      <c r="B24" s="2">
        <v>37949</v>
      </c>
      <c r="C24" s="2">
        <v>1320</v>
      </c>
      <c r="D24" s="2"/>
      <c r="E24" s="2">
        <v>7.24</v>
      </c>
      <c r="F24" s="2">
        <v>308</v>
      </c>
      <c r="G24" s="2">
        <v>16.55</v>
      </c>
      <c r="H24" s="2"/>
      <c r="I24" s="2">
        <v>132</v>
      </c>
      <c r="J24" s="2"/>
      <c r="K24" s="2">
        <v>0.04</v>
      </c>
      <c r="L24" s="2">
        <v>6.25</v>
      </c>
      <c r="M24" s="2">
        <v>0.08</v>
      </c>
      <c r="N24" s="2"/>
      <c r="O24" s="2"/>
      <c r="P24" s="2">
        <v>1.44</v>
      </c>
      <c r="Q24" s="2"/>
      <c r="R24" s="2"/>
      <c r="S24" s="2"/>
      <c r="T24" s="2">
        <v>10.1</v>
      </c>
      <c r="U24" s="2"/>
      <c r="V24" s="2">
        <v>2.15</v>
      </c>
      <c r="W24" s="2"/>
      <c r="X24" s="2">
        <v>54.4</v>
      </c>
      <c r="Y24" s="2"/>
      <c r="Z24" s="2"/>
      <c r="AA24" s="2">
        <v>2.39</v>
      </c>
      <c r="AB24" s="2"/>
      <c r="AC24" s="2">
        <v>0.43</v>
      </c>
      <c r="AD24" s="2"/>
      <c r="AE24" s="2">
        <v>4.69</v>
      </c>
      <c r="AF24" s="2"/>
      <c r="AG24" s="2"/>
      <c r="AH24" s="2">
        <v>0.47</v>
      </c>
      <c r="AI24" s="2"/>
      <c r="AJ24" s="2">
        <v>182</v>
      </c>
      <c r="AK24" s="2"/>
      <c r="AL24" s="2">
        <v>0.0003</v>
      </c>
      <c r="AM24" s="2"/>
      <c r="AN24" s="2"/>
      <c r="AO24" s="2"/>
      <c r="AP24" s="2"/>
    </row>
    <row r="25" spans="1:42" ht="12.75">
      <c r="A25" s="2" t="s">
        <v>57</v>
      </c>
      <c r="B25" s="2">
        <v>38839</v>
      </c>
      <c r="C25" s="2">
        <v>1100</v>
      </c>
      <c r="D25" s="2"/>
      <c r="E25" s="2">
        <v>8.09</v>
      </c>
      <c r="F25" s="2">
        <v>318</v>
      </c>
      <c r="G25" s="2">
        <v>6.72</v>
      </c>
      <c r="H25" s="2"/>
      <c r="I25" s="2">
        <v>152</v>
      </c>
      <c r="J25" s="2"/>
      <c r="K25" s="2"/>
      <c r="L25" s="2">
        <v>6.01</v>
      </c>
      <c r="M25" s="2">
        <v>0.037</v>
      </c>
      <c r="N25" s="2"/>
      <c r="O25" s="2"/>
      <c r="P25" s="2">
        <v>1.38</v>
      </c>
      <c r="Q25" s="2"/>
      <c r="R25" s="2"/>
      <c r="S25" s="2"/>
      <c r="T25" s="2"/>
      <c r="U25" s="2"/>
      <c r="V25" s="2">
        <v>0.85</v>
      </c>
      <c r="W25" s="2"/>
      <c r="X25" s="2">
        <v>58.7</v>
      </c>
      <c r="Y25" s="2"/>
      <c r="Z25" s="2"/>
      <c r="AA25" s="2">
        <v>2.23</v>
      </c>
      <c r="AB25" s="2"/>
      <c r="AC25" s="2">
        <v>0.501</v>
      </c>
      <c r="AD25" s="2"/>
      <c r="AE25" s="2">
        <v>4.52</v>
      </c>
      <c r="AF25" s="2"/>
      <c r="AG25" s="2">
        <v>0.028</v>
      </c>
      <c r="AH25" s="2">
        <v>0.514</v>
      </c>
      <c r="AI25" s="2"/>
      <c r="AJ25" s="2">
        <v>178</v>
      </c>
      <c r="AK25" s="2"/>
      <c r="AL25" s="2">
        <v>0.0022</v>
      </c>
      <c r="AM25" s="2"/>
      <c r="AN25" s="2"/>
      <c r="AO25" s="2"/>
      <c r="AP25" s="2"/>
    </row>
    <row r="26" spans="1:42" ht="12.75">
      <c r="A26" s="2" t="s">
        <v>57</v>
      </c>
      <c r="B26" s="2">
        <v>38211</v>
      </c>
      <c r="C26" s="2">
        <v>1030</v>
      </c>
      <c r="D26" s="2"/>
      <c r="E26" s="2">
        <v>7.41</v>
      </c>
      <c r="F26" s="2">
        <v>302</v>
      </c>
      <c r="G26" s="2">
        <v>6.83</v>
      </c>
      <c r="H26" s="2"/>
      <c r="I26" s="2">
        <v>130</v>
      </c>
      <c r="J26" s="2"/>
      <c r="K26" s="2">
        <v>0.04</v>
      </c>
      <c r="L26" s="2">
        <v>5.56</v>
      </c>
      <c r="M26" s="2">
        <v>0.1</v>
      </c>
      <c r="N26" s="2"/>
      <c r="O26" s="2"/>
      <c r="P26" s="2">
        <v>1.36</v>
      </c>
      <c r="Q26" s="2"/>
      <c r="R26" s="2"/>
      <c r="S26" s="2"/>
      <c r="T26" s="2"/>
      <c r="U26" s="2"/>
      <c r="V26" s="2">
        <v>2.1</v>
      </c>
      <c r="W26" s="2"/>
      <c r="X26" s="2">
        <v>54.8</v>
      </c>
      <c r="Y26" s="2"/>
      <c r="Z26" s="2"/>
      <c r="AA26" s="2">
        <v>2.26</v>
      </c>
      <c r="AB26" s="2"/>
      <c r="AC26" s="2">
        <v>0.555</v>
      </c>
      <c r="AD26" s="2"/>
      <c r="AE26" s="2">
        <v>4.66</v>
      </c>
      <c r="AF26" s="2"/>
      <c r="AG26" s="2">
        <v>0.044</v>
      </c>
      <c r="AH26" s="2">
        <v>0.11</v>
      </c>
      <c r="AI26" s="2"/>
      <c r="AJ26" s="2">
        <v>185</v>
      </c>
      <c r="AK26" s="2"/>
      <c r="AL26" s="2">
        <v>0.0003</v>
      </c>
      <c r="AM26" s="2"/>
      <c r="AN26" s="2"/>
      <c r="AO26" s="2"/>
      <c r="AP26" s="2"/>
    </row>
    <row r="27" spans="1:42" ht="12.75">
      <c r="A27" s="2" t="s">
        <v>57</v>
      </c>
      <c r="B27" s="2">
        <v>38475</v>
      </c>
      <c r="C27" s="2">
        <v>930</v>
      </c>
      <c r="D27" s="2"/>
      <c r="E27" s="2">
        <v>7.35</v>
      </c>
      <c r="F27" s="2">
        <v>254</v>
      </c>
      <c r="G27" s="2">
        <v>8.05</v>
      </c>
      <c r="H27" s="2"/>
      <c r="I27" s="2">
        <v>137</v>
      </c>
      <c r="J27" s="2"/>
      <c r="K27" s="2">
        <v>0.199</v>
      </c>
      <c r="L27" s="2">
        <v>6.53</v>
      </c>
      <c r="M27" s="2">
        <v>0.059</v>
      </c>
      <c r="N27" s="2"/>
      <c r="O27" s="2"/>
      <c r="P27" s="2">
        <v>1.36</v>
      </c>
      <c r="Q27" s="2"/>
      <c r="R27" s="2"/>
      <c r="S27" s="2"/>
      <c r="T27" s="2">
        <v>10.2</v>
      </c>
      <c r="U27" s="2"/>
      <c r="V27" s="2">
        <v>0.85</v>
      </c>
      <c r="W27" s="2"/>
      <c r="X27" s="2">
        <v>62.1</v>
      </c>
      <c r="Y27" s="2"/>
      <c r="Z27" s="2"/>
      <c r="AA27" s="2">
        <v>2.2</v>
      </c>
      <c r="AB27" s="2"/>
      <c r="AC27" s="2">
        <v>0.34</v>
      </c>
      <c r="AD27" s="2"/>
      <c r="AE27" s="2">
        <v>4.65</v>
      </c>
      <c r="AF27" s="2"/>
      <c r="AG27" s="2">
        <v>0.024</v>
      </c>
      <c r="AH27" s="2">
        <v>0.11</v>
      </c>
      <c r="AI27" s="2"/>
      <c r="AJ27" s="2">
        <v>157</v>
      </c>
      <c r="AK27" s="2"/>
      <c r="AL27" s="2">
        <v>0.0035</v>
      </c>
      <c r="AM27" s="2"/>
      <c r="AN27" s="2"/>
      <c r="AO27" s="2"/>
      <c r="AP27" s="2"/>
    </row>
    <row r="37" ht="12.75">
      <c r="A37" t="s">
        <v>115</v>
      </c>
    </row>
    <row r="38" ht="12.75">
      <c r="A38" s="5">
        <v>71724007</v>
      </c>
    </row>
    <row r="39" ht="12.75">
      <c r="A39" t="s">
        <v>118</v>
      </c>
    </row>
    <row r="40" ht="12.75">
      <c r="A40" s="7">
        <v>0.6</v>
      </c>
    </row>
    <row r="41" spans="1:41" ht="12.75">
      <c r="A41" t="s">
        <v>106</v>
      </c>
      <c r="D41">
        <f>AVERAGE(D$2:D$40)</f>
        <v>22.66363636363636</v>
      </c>
      <c r="E41">
        <f aca="true" t="shared" si="0" ref="E41:AO41">AVERAGE(E$2:E$40)</f>
        <v>7.318</v>
      </c>
      <c r="F41">
        <f t="shared" si="0"/>
        <v>284.92</v>
      </c>
      <c r="G41">
        <f t="shared" si="0"/>
        <v>4.9487499999999995</v>
      </c>
      <c r="H41">
        <f t="shared" si="0"/>
        <v>0.38666666666666666</v>
      </c>
      <c r="I41">
        <f t="shared" si="0"/>
        <v>129.6153846153846</v>
      </c>
      <c r="J41" t="e">
        <f t="shared" si="0"/>
        <v>#DIV/0!</v>
      </c>
      <c r="K41">
        <f t="shared" si="0"/>
        <v>0.040952380952380955</v>
      </c>
      <c r="L41">
        <f t="shared" si="0"/>
        <v>6.062307692307692</v>
      </c>
      <c r="M41">
        <f t="shared" si="0"/>
        <v>0.07384</v>
      </c>
      <c r="N41" t="e">
        <f t="shared" si="0"/>
        <v>#DIV/0!</v>
      </c>
      <c r="O41" t="e">
        <f t="shared" si="0"/>
        <v>#DIV/0!</v>
      </c>
      <c r="P41">
        <f t="shared" si="0"/>
        <v>1.4996153846153848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9.28125</v>
      </c>
      <c r="U41">
        <f t="shared" si="0"/>
        <v>2.381818181818182</v>
      </c>
      <c r="V41">
        <f t="shared" si="0"/>
        <v>3.1042307692307696</v>
      </c>
      <c r="W41" t="e">
        <f t="shared" si="0"/>
        <v>#DIV/0!</v>
      </c>
      <c r="X41">
        <f t="shared" si="0"/>
        <v>53.93076923076922</v>
      </c>
      <c r="Y41">
        <f t="shared" si="0"/>
        <v>0.0028</v>
      </c>
      <c r="Z41" t="e">
        <f t="shared" si="0"/>
        <v>#DIV/0!</v>
      </c>
      <c r="AA41">
        <f t="shared" si="0"/>
        <v>2.477307692307692</v>
      </c>
      <c r="AB41" t="e">
        <f t="shared" si="0"/>
        <v>#DIV/0!</v>
      </c>
      <c r="AC41">
        <f t="shared" si="0"/>
        <v>0.46311538461538454</v>
      </c>
      <c r="AD41" t="e">
        <f t="shared" si="0"/>
        <v>#DIV/0!</v>
      </c>
      <c r="AE41">
        <f t="shared" si="0"/>
        <v>5.219615384615385</v>
      </c>
      <c r="AF41" t="e">
        <f t="shared" si="0"/>
        <v>#DIV/0!</v>
      </c>
      <c r="AG41">
        <f t="shared" si="0"/>
        <v>0.031782608695652186</v>
      </c>
      <c r="AH41">
        <f t="shared" si="0"/>
        <v>0.24511538461538462</v>
      </c>
      <c r="AI41">
        <f t="shared" si="0"/>
        <v>0.7000000000000001</v>
      </c>
      <c r="AJ41">
        <f t="shared" si="0"/>
        <v>174.07692307692307</v>
      </c>
      <c r="AK41">
        <f t="shared" si="0"/>
        <v>0.7000000000000001</v>
      </c>
      <c r="AL41">
        <f t="shared" si="0"/>
        <v>0.0019000000000000004</v>
      </c>
      <c r="AM41">
        <f t="shared" si="0"/>
        <v>0.012666666666666666</v>
      </c>
      <c r="AN41">
        <f t="shared" si="0"/>
        <v>0.005</v>
      </c>
      <c r="AO41">
        <f t="shared" si="0"/>
        <v>0.005</v>
      </c>
    </row>
    <row r="42" spans="1:41" ht="12.75">
      <c r="A42" t="s">
        <v>107</v>
      </c>
      <c r="D42">
        <f>MEDIAN(D$2:D$40)</f>
        <v>22.7</v>
      </c>
      <c r="E42">
        <f aca="true" t="shared" si="1" ref="E42:AO42">MEDIAN(E$2:E$40)</f>
        <v>7.36</v>
      </c>
      <c r="F42">
        <f t="shared" si="1"/>
        <v>292</v>
      </c>
      <c r="G42">
        <f t="shared" si="1"/>
        <v>5.805</v>
      </c>
      <c r="H42">
        <f t="shared" si="1"/>
        <v>0.3</v>
      </c>
      <c r="I42">
        <f t="shared" si="1"/>
        <v>130.5</v>
      </c>
      <c r="J42" t="e">
        <f t="shared" si="1"/>
        <v>#NUM!</v>
      </c>
      <c r="K42">
        <f t="shared" si="1"/>
        <v>0.037</v>
      </c>
      <c r="L42">
        <f t="shared" si="1"/>
        <v>6.015</v>
      </c>
      <c r="M42">
        <f t="shared" si="1"/>
        <v>0.07</v>
      </c>
      <c r="N42" t="e">
        <f t="shared" si="1"/>
        <v>#NUM!</v>
      </c>
      <c r="O42" t="e">
        <f t="shared" si="1"/>
        <v>#NUM!</v>
      </c>
      <c r="P42">
        <f t="shared" si="1"/>
        <v>1.36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10</v>
      </c>
      <c r="U42">
        <f t="shared" si="1"/>
        <v>1</v>
      </c>
      <c r="V42">
        <f t="shared" si="1"/>
        <v>2.125</v>
      </c>
      <c r="W42" t="e">
        <f t="shared" si="1"/>
        <v>#NUM!</v>
      </c>
      <c r="X42">
        <f t="shared" si="1"/>
        <v>53.6</v>
      </c>
      <c r="Y42">
        <f t="shared" si="1"/>
        <v>0.003</v>
      </c>
      <c r="Z42" t="e">
        <f t="shared" si="1"/>
        <v>#NUM!</v>
      </c>
      <c r="AA42">
        <f t="shared" si="1"/>
        <v>2.2</v>
      </c>
      <c r="AB42" t="e">
        <f t="shared" si="1"/>
        <v>#NUM!</v>
      </c>
      <c r="AC42">
        <f t="shared" si="1"/>
        <v>0.45</v>
      </c>
      <c r="AD42" t="e">
        <f t="shared" si="1"/>
        <v>#NUM!</v>
      </c>
      <c r="AE42">
        <f t="shared" si="1"/>
        <v>4.640000000000001</v>
      </c>
      <c r="AF42" t="e">
        <f t="shared" si="1"/>
        <v>#NUM!</v>
      </c>
      <c r="AG42">
        <f t="shared" si="1"/>
        <v>0.027</v>
      </c>
      <c r="AH42">
        <f t="shared" si="1"/>
        <v>0.16999999999999998</v>
      </c>
      <c r="AI42">
        <f t="shared" si="1"/>
        <v>0.7</v>
      </c>
      <c r="AJ42">
        <f t="shared" si="1"/>
        <v>178</v>
      </c>
      <c r="AK42">
        <f t="shared" si="1"/>
        <v>0.7</v>
      </c>
      <c r="AL42">
        <f t="shared" si="1"/>
        <v>0.0021000000000000003</v>
      </c>
      <c r="AM42">
        <f t="shared" si="1"/>
        <v>0.01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22.8</v>
      </c>
      <c r="E43">
        <f aca="true" t="shared" si="2" ref="E43:AO43">MAX(E$2:E$40)</f>
        <v>8.09</v>
      </c>
      <c r="F43">
        <f t="shared" si="2"/>
        <v>487</v>
      </c>
      <c r="G43">
        <f t="shared" si="2"/>
        <v>16.55</v>
      </c>
      <c r="H43">
        <f t="shared" si="2"/>
        <v>1.2</v>
      </c>
      <c r="I43">
        <f t="shared" si="2"/>
        <v>152</v>
      </c>
      <c r="J43">
        <f t="shared" si="2"/>
        <v>0</v>
      </c>
      <c r="K43">
        <f t="shared" si="2"/>
        <v>0.199</v>
      </c>
      <c r="L43">
        <f t="shared" si="2"/>
        <v>7.39</v>
      </c>
      <c r="M43">
        <f t="shared" si="2"/>
        <v>0.14</v>
      </c>
      <c r="N43">
        <f t="shared" si="2"/>
        <v>0</v>
      </c>
      <c r="O43">
        <f t="shared" si="2"/>
        <v>0</v>
      </c>
      <c r="P43">
        <f t="shared" si="2"/>
        <v>4.78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11.5</v>
      </c>
      <c r="U43">
        <f t="shared" si="2"/>
        <v>8.6</v>
      </c>
      <c r="V43">
        <f t="shared" si="2"/>
        <v>8.9</v>
      </c>
      <c r="W43">
        <f t="shared" si="2"/>
        <v>0</v>
      </c>
      <c r="X43">
        <f t="shared" si="2"/>
        <v>69.2</v>
      </c>
      <c r="Y43">
        <f t="shared" si="2"/>
        <v>0.005</v>
      </c>
      <c r="Z43">
        <f t="shared" si="2"/>
        <v>0</v>
      </c>
      <c r="AA43">
        <f t="shared" si="2"/>
        <v>9.63</v>
      </c>
      <c r="AB43">
        <f t="shared" si="2"/>
        <v>0</v>
      </c>
      <c r="AC43">
        <f t="shared" si="2"/>
        <v>0.947</v>
      </c>
      <c r="AD43">
        <f t="shared" si="2"/>
        <v>0</v>
      </c>
      <c r="AE43">
        <f t="shared" si="2"/>
        <v>20</v>
      </c>
      <c r="AF43">
        <f t="shared" si="2"/>
        <v>0</v>
      </c>
      <c r="AG43">
        <f t="shared" si="2"/>
        <v>0.08</v>
      </c>
      <c r="AH43">
        <f t="shared" si="2"/>
        <v>1.73</v>
      </c>
      <c r="AI43">
        <f t="shared" si="2"/>
        <v>0.7</v>
      </c>
      <c r="AJ43">
        <f t="shared" si="2"/>
        <v>211</v>
      </c>
      <c r="AK43">
        <f t="shared" si="2"/>
        <v>0.7</v>
      </c>
      <c r="AL43">
        <f t="shared" si="2"/>
        <v>0.0035</v>
      </c>
      <c r="AM43">
        <f t="shared" si="2"/>
        <v>0.023</v>
      </c>
      <c r="AN43">
        <f t="shared" si="2"/>
        <v>0.005</v>
      </c>
      <c r="AO43">
        <f t="shared" si="2"/>
        <v>0.005</v>
      </c>
    </row>
    <row r="44" spans="1:41" ht="12.75">
      <c r="A44" t="s">
        <v>108</v>
      </c>
      <c r="D44">
        <f>MIN(D$2:D$40)</f>
        <v>22.5</v>
      </c>
      <c r="E44">
        <f aca="true" t="shared" si="3" ref="E44:AO44">MIN(E$2:E$40)</f>
        <v>6.53</v>
      </c>
      <c r="F44">
        <f t="shared" si="3"/>
        <v>0</v>
      </c>
      <c r="G44">
        <f t="shared" si="3"/>
        <v>0</v>
      </c>
      <c r="H44">
        <f t="shared" si="3"/>
        <v>0.1</v>
      </c>
      <c r="I44">
        <f t="shared" si="3"/>
        <v>117</v>
      </c>
      <c r="J44">
        <f t="shared" si="3"/>
        <v>0</v>
      </c>
      <c r="K44">
        <f t="shared" si="3"/>
        <v>0.016</v>
      </c>
      <c r="L44">
        <f t="shared" si="3"/>
        <v>5.26</v>
      </c>
      <c r="M44">
        <f t="shared" si="3"/>
        <v>0.037</v>
      </c>
      <c r="N44">
        <f t="shared" si="3"/>
        <v>0</v>
      </c>
      <c r="O44">
        <f t="shared" si="3"/>
        <v>0</v>
      </c>
      <c r="P44">
        <f t="shared" si="3"/>
        <v>1.24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4.8</v>
      </c>
      <c r="U44">
        <f t="shared" si="3"/>
        <v>0.3</v>
      </c>
      <c r="V44">
        <f t="shared" si="3"/>
        <v>0.38</v>
      </c>
      <c r="W44">
        <f t="shared" si="3"/>
        <v>0</v>
      </c>
      <c r="X44">
        <f t="shared" si="3"/>
        <v>40.2</v>
      </c>
      <c r="Y44">
        <f t="shared" si="3"/>
        <v>0.001</v>
      </c>
      <c r="Z44">
        <f t="shared" si="3"/>
        <v>0</v>
      </c>
      <c r="AA44">
        <f t="shared" si="3"/>
        <v>1.71</v>
      </c>
      <c r="AB44">
        <f t="shared" si="3"/>
        <v>0</v>
      </c>
      <c r="AC44">
        <f t="shared" si="3"/>
        <v>0.16</v>
      </c>
      <c r="AD44">
        <f t="shared" si="3"/>
        <v>0</v>
      </c>
      <c r="AE44">
        <f t="shared" si="3"/>
        <v>3.72</v>
      </c>
      <c r="AF44">
        <f t="shared" si="3"/>
        <v>0</v>
      </c>
      <c r="AG44">
        <f t="shared" si="3"/>
        <v>0.016</v>
      </c>
      <c r="AH44">
        <f t="shared" si="3"/>
        <v>0.04</v>
      </c>
      <c r="AI44">
        <f t="shared" si="3"/>
        <v>0.7</v>
      </c>
      <c r="AJ44">
        <f t="shared" si="3"/>
        <v>107</v>
      </c>
      <c r="AK44">
        <f t="shared" si="3"/>
        <v>0.7</v>
      </c>
      <c r="AL44">
        <f t="shared" si="3"/>
        <v>0.0003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0.13636363636364024</v>
      </c>
      <c r="E45">
        <f aca="true" t="shared" si="4" ref="E45:AO45">E43-E41</f>
        <v>0.7720000000000002</v>
      </c>
      <c r="F45">
        <f t="shared" si="4"/>
        <v>202.07999999999998</v>
      </c>
      <c r="G45">
        <f t="shared" si="4"/>
        <v>11.60125</v>
      </c>
      <c r="H45">
        <f t="shared" si="4"/>
        <v>0.8133333333333332</v>
      </c>
      <c r="I45">
        <f t="shared" si="4"/>
        <v>22.384615384615387</v>
      </c>
      <c r="J45" t="e">
        <f t="shared" si="4"/>
        <v>#DIV/0!</v>
      </c>
      <c r="K45">
        <f t="shared" si="4"/>
        <v>0.15804761904761905</v>
      </c>
      <c r="L45">
        <f t="shared" si="4"/>
        <v>1.327692307692308</v>
      </c>
      <c r="M45">
        <f t="shared" si="4"/>
        <v>0.06616000000000001</v>
      </c>
      <c r="N45" t="e">
        <f t="shared" si="4"/>
        <v>#DIV/0!</v>
      </c>
      <c r="O45" t="e">
        <f t="shared" si="4"/>
        <v>#DIV/0!</v>
      </c>
      <c r="P45">
        <f t="shared" si="4"/>
        <v>3.2803846153846155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2.21875</v>
      </c>
      <c r="U45">
        <f t="shared" si="4"/>
        <v>6.218181818181818</v>
      </c>
      <c r="V45">
        <f t="shared" si="4"/>
        <v>5.795769230769231</v>
      </c>
      <c r="W45" t="e">
        <f t="shared" si="4"/>
        <v>#DIV/0!</v>
      </c>
      <c r="X45">
        <f t="shared" si="4"/>
        <v>15.26923076923078</v>
      </c>
      <c r="Y45">
        <f t="shared" si="4"/>
        <v>0.0022</v>
      </c>
      <c r="Z45" t="e">
        <f t="shared" si="4"/>
        <v>#DIV/0!</v>
      </c>
      <c r="AA45">
        <f t="shared" si="4"/>
        <v>7.152692307692309</v>
      </c>
      <c r="AB45" t="e">
        <f t="shared" si="4"/>
        <v>#DIV/0!</v>
      </c>
      <c r="AC45">
        <f t="shared" si="4"/>
        <v>0.4838846153846154</v>
      </c>
      <c r="AD45" t="e">
        <f t="shared" si="4"/>
        <v>#DIV/0!</v>
      </c>
      <c r="AE45">
        <f t="shared" si="4"/>
        <v>14.780384615384616</v>
      </c>
      <c r="AF45" t="e">
        <f t="shared" si="4"/>
        <v>#DIV/0!</v>
      </c>
      <c r="AG45">
        <f t="shared" si="4"/>
        <v>0.048217391304347816</v>
      </c>
      <c r="AH45">
        <f t="shared" si="4"/>
        <v>1.4848846153846154</v>
      </c>
      <c r="AI45">
        <f t="shared" si="4"/>
        <v>0</v>
      </c>
      <c r="AJ45">
        <f t="shared" si="4"/>
        <v>36.923076923076934</v>
      </c>
      <c r="AK45">
        <f t="shared" si="4"/>
        <v>0</v>
      </c>
      <c r="AL45">
        <f t="shared" si="4"/>
        <v>0.0015999999999999996</v>
      </c>
      <c r="AM45">
        <f t="shared" si="4"/>
        <v>0.010333333333333333</v>
      </c>
      <c r="AN45">
        <f t="shared" si="4"/>
        <v>0</v>
      </c>
      <c r="AO45">
        <f t="shared" si="4"/>
        <v>0</v>
      </c>
    </row>
    <row r="46" spans="1:41" ht="12.75">
      <c r="A46" t="s">
        <v>111</v>
      </c>
      <c r="D46">
        <f>D41-D44</f>
        <v>0.16363636363636047</v>
      </c>
      <c r="E46">
        <f aca="true" t="shared" si="5" ref="E46:AO46">E41-E44</f>
        <v>0.7879999999999994</v>
      </c>
      <c r="F46">
        <f t="shared" si="5"/>
        <v>284.92</v>
      </c>
      <c r="G46">
        <f t="shared" si="5"/>
        <v>4.9487499999999995</v>
      </c>
      <c r="H46">
        <f t="shared" si="5"/>
        <v>0.2866666666666666</v>
      </c>
      <c r="I46">
        <f t="shared" si="5"/>
        <v>12.615384615384613</v>
      </c>
      <c r="J46" t="e">
        <f t="shared" si="5"/>
        <v>#DIV/0!</v>
      </c>
      <c r="K46">
        <f t="shared" si="5"/>
        <v>0.024952380952380955</v>
      </c>
      <c r="L46">
        <f t="shared" si="5"/>
        <v>0.8023076923076919</v>
      </c>
      <c r="M46">
        <f t="shared" si="5"/>
        <v>0.036840000000000005</v>
      </c>
      <c r="N46" t="e">
        <f t="shared" si="5"/>
        <v>#DIV/0!</v>
      </c>
      <c r="O46" t="e">
        <f t="shared" si="5"/>
        <v>#DIV/0!</v>
      </c>
      <c r="P46">
        <f t="shared" si="5"/>
        <v>0.2596153846153848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4.48125</v>
      </c>
      <c r="U46">
        <f t="shared" si="5"/>
        <v>2.081818181818182</v>
      </c>
      <c r="V46">
        <f t="shared" si="5"/>
        <v>2.7242307692307697</v>
      </c>
      <c r="W46" t="e">
        <f t="shared" si="5"/>
        <v>#DIV/0!</v>
      </c>
      <c r="X46">
        <f t="shared" si="5"/>
        <v>13.73076923076922</v>
      </c>
      <c r="Y46">
        <f t="shared" si="5"/>
        <v>0.0018</v>
      </c>
      <c r="Z46" t="e">
        <f t="shared" si="5"/>
        <v>#DIV/0!</v>
      </c>
      <c r="AA46">
        <f t="shared" si="5"/>
        <v>0.7673076923076922</v>
      </c>
      <c r="AB46" t="e">
        <f t="shared" si="5"/>
        <v>#DIV/0!</v>
      </c>
      <c r="AC46">
        <f t="shared" si="5"/>
        <v>0.30311538461538456</v>
      </c>
      <c r="AD46" t="e">
        <f t="shared" si="5"/>
        <v>#DIV/0!</v>
      </c>
      <c r="AE46">
        <f t="shared" si="5"/>
        <v>1.4996153846153848</v>
      </c>
      <c r="AF46" t="e">
        <f t="shared" si="5"/>
        <v>#DIV/0!</v>
      </c>
      <c r="AG46">
        <f t="shared" si="5"/>
        <v>0.015782608695652185</v>
      </c>
      <c r="AH46">
        <f t="shared" si="5"/>
        <v>0.20511538461538462</v>
      </c>
      <c r="AI46">
        <f t="shared" si="5"/>
        <v>0</v>
      </c>
      <c r="AJ46">
        <f t="shared" si="5"/>
        <v>67.07692307692307</v>
      </c>
      <c r="AK46">
        <f t="shared" si="5"/>
        <v>0</v>
      </c>
      <c r="AL46">
        <f t="shared" si="5"/>
        <v>0.0016000000000000005</v>
      </c>
      <c r="AM46">
        <f t="shared" si="5"/>
        <v>0.007666666666666666</v>
      </c>
      <c r="AN46">
        <f t="shared" si="5"/>
        <v>0</v>
      </c>
      <c r="AO46">
        <f t="shared" si="5"/>
        <v>0</v>
      </c>
    </row>
    <row r="47" spans="1:41" ht="12.75">
      <c r="A47" t="s">
        <v>112</v>
      </c>
      <c r="D47">
        <f>STDEV(D2:D40)</f>
        <v>0.09244162777371724</v>
      </c>
      <c r="E47">
        <f aca="true" t="shared" si="6" ref="E47:AO47">STDEV(E2:E40)</f>
        <v>0.272427360348922</v>
      </c>
      <c r="F47">
        <f t="shared" si="6"/>
        <v>76.38385518768568</v>
      </c>
      <c r="G47">
        <f t="shared" si="6"/>
        <v>3.976096307664856</v>
      </c>
      <c r="H47">
        <f t="shared" si="6"/>
        <v>0.28502297317601477</v>
      </c>
      <c r="I47">
        <f t="shared" si="6"/>
        <v>9.596153075381556</v>
      </c>
      <c r="J47" t="e">
        <f t="shared" si="6"/>
        <v>#DIV/0!</v>
      </c>
      <c r="K47">
        <f t="shared" si="6"/>
        <v>0.03870720371000234</v>
      </c>
      <c r="L47">
        <f t="shared" si="6"/>
        <v>0.4992098371811976</v>
      </c>
      <c r="M47">
        <f t="shared" si="6"/>
        <v>0.027262122685758266</v>
      </c>
      <c r="N47" t="e">
        <f t="shared" si="6"/>
        <v>#DIV/0!</v>
      </c>
      <c r="O47" t="e">
        <f t="shared" si="6"/>
        <v>#DIV/0!</v>
      </c>
      <c r="P47">
        <f t="shared" si="6"/>
        <v>0.6740058205637731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1.5689566596945845</v>
      </c>
      <c r="U47">
        <f t="shared" si="6"/>
        <v>2.58952435084831</v>
      </c>
      <c r="V47">
        <f t="shared" si="6"/>
        <v>2.42569441286725</v>
      </c>
      <c r="W47" t="e">
        <f t="shared" si="6"/>
        <v>#DIV/0!</v>
      </c>
      <c r="X47">
        <f t="shared" si="6"/>
        <v>5.619165007776154</v>
      </c>
      <c r="Y47">
        <f t="shared" si="6"/>
        <v>0.0010327955589886444</v>
      </c>
      <c r="Z47" t="e">
        <f t="shared" si="6"/>
        <v>#DIV/0!</v>
      </c>
      <c r="AA47">
        <f t="shared" si="6"/>
        <v>1.467085703542388</v>
      </c>
      <c r="AB47" t="e">
        <f t="shared" si="6"/>
        <v>#DIV/0!</v>
      </c>
      <c r="AC47">
        <f t="shared" si="6"/>
        <v>0.14830517912010396</v>
      </c>
      <c r="AD47" t="e">
        <f t="shared" si="6"/>
        <v>#DIV/0!</v>
      </c>
      <c r="AE47">
        <f t="shared" si="6"/>
        <v>3.0436024454836135</v>
      </c>
      <c r="AF47" t="e">
        <f t="shared" si="6"/>
        <v>#DIV/0!</v>
      </c>
      <c r="AG47">
        <f t="shared" si="6"/>
        <v>0.015788247993477837</v>
      </c>
      <c r="AH47">
        <f t="shared" si="6"/>
        <v>0.3277094233522224</v>
      </c>
      <c r="AI47">
        <f t="shared" si="6"/>
        <v>1.2161883888976234E-16</v>
      </c>
      <c r="AJ47">
        <f t="shared" si="6"/>
        <v>22.64848441185072</v>
      </c>
      <c r="AK47">
        <f t="shared" si="6"/>
        <v>1.2161883888976234E-16</v>
      </c>
      <c r="AL47">
        <f t="shared" si="6"/>
        <v>0.001393864104874338</v>
      </c>
      <c r="AM47">
        <f t="shared" si="6"/>
        <v>0.008310635755865292</v>
      </c>
      <c r="AN47">
        <f t="shared" si="6"/>
        <v>0</v>
      </c>
      <c r="AO47">
        <f t="shared" si="6"/>
        <v>0</v>
      </c>
    </row>
    <row r="48" spans="1:41" ht="12.75">
      <c r="A48" t="s">
        <v>113</v>
      </c>
      <c r="D48">
        <f>VAR(D2:D11)</f>
        <v>0.009999999999999957</v>
      </c>
      <c r="E48">
        <f aca="true" t="shared" si="7" ref="E48:AO48">VAR(E2:E11)</f>
        <v>0.11209000000002965</v>
      </c>
      <c r="F48">
        <f t="shared" si="7"/>
        <v>8014.222222222223</v>
      </c>
      <c r="G48">
        <f t="shared" si="7"/>
        <v>7.869676666666665</v>
      </c>
      <c r="H48">
        <f t="shared" si="7"/>
        <v>0.02400000000000002</v>
      </c>
      <c r="I48">
        <f t="shared" si="7"/>
        <v>16.322222222221576</v>
      </c>
      <c r="J48" t="e">
        <f t="shared" si="7"/>
        <v>#DIV/0!</v>
      </c>
      <c r="K48">
        <f t="shared" si="7"/>
        <v>0.00033226666666666676</v>
      </c>
      <c r="L48">
        <f t="shared" si="7"/>
        <v>0.16592111111111763</v>
      </c>
      <c r="M48">
        <f t="shared" si="7"/>
        <v>0.0006672111111111103</v>
      </c>
      <c r="N48" t="e">
        <f t="shared" si="7"/>
        <v>#DIV/0!</v>
      </c>
      <c r="O48" t="e">
        <f t="shared" si="7"/>
        <v>#DIV/0!</v>
      </c>
      <c r="P48">
        <f t="shared" si="7"/>
        <v>0.009089999999999302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3.4619444444444554</v>
      </c>
      <c r="U48">
        <f t="shared" si="7"/>
        <v>7.1448888888888895</v>
      </c>
      <c r="V48">
        <f t="shared" si="7"/>
        <v>7.59938333333334</v>
      </c>
      <c r="W48" t="e">
        <f t="shared" si="7"/>
        <v>#DIV/0!</v>
      </c>
      <c r="X48">
        <f t="shared" si="7"/>
        <v>38.37788888888948</v>
      </c>
      <c r="Y48">
        <f t="shared" si="7"/>
        <v>1.1944444444444443E-06</v>
      </c>
      <c r="Z48" t="e">
        <f t="shared" si="7"/>
        <v>#DIV/0!</v>
      </c>
      <c r="AA48">
        <f t="shared" si="7"/>
        <v>5.586534444444451</v>
      </c>
      <c r="AB48" t="e">
        <f t="shared" si="7"/>
        <v>#DIV/0!</v>
      </c>
      <c r="AC48">
        <f t="shared" si="7"/>
        <v>0.0395317777777778</v>
      </c>
      <c r="AD48" t="e">
        <f t="shared" si="7"/>
        <v>#DIV/0!</v>
      </c>
      <c r="AE48">
        <f t="shared" si="7"/>
        <v>23.722183333333337</v>
      </c>
      <c r="AF48" t="e">
        <f t="shared" si="7"/>
        <v>#DIV/0!</v>
      </c>
      <c r="AG48">
        <f t="shared" si="7"/>
        <v>0.0004908888888888891</v>
      </c>
      <c r="AH48">
        <f t="shared" si="7"/>
        <v>0.008717877777777784</v>
      </c>
      <c r="AI48">
        <f t="shared" si="7"/>
        <v>0</v>
      </c>
      <c r="AJ48">
        <f t="shared" si="7"/>
        <v>342.26666666666927</v>
      </c>
      <c r="AK48">
        <f t="shared" si="7"/>
        <v>0</v>
      </c>
      <c r="AL48">
        <f t="shared" si="7"/>
        <v>1.2499999999999999E-06</v>
      </c>
      <c r="AM48">
        <f t="shared" si="7"/>
        <v>6.906666666666669E-05</v>
      </c>
      <c r="AN48">
        <f t="shared" si="7"/>
        <v>0</v>
      </c>
      <c r="AO48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7" width="8.57421875" style="0" bestFit="1" customWidth="1"/>
    <col min="8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2" width="8.57421875" style="0" bestFit="1" customWidth="1"/>
    <col min="13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57421875" style="0" bestFit="1" customWidth="1"/>
    <col min="21" max="21" width="7.57421875" style="0" bestFit="1" customWidth="1"/>
    <col min="22" max="22" width="8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8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8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42</v>
      </c>
      <c r="B2" s="2">
        <v>36843</v>
      </c>
      <c r="C2" s="2">
        <v>1012</v>
      </c>
      <c r="D2" s="2">
        <v>22.5</v>
      </c>
      <c r="E2" s="2">
        <v>7.25</v>
      </c>
      <c r="F2" s="2">
        <v>527</v>
      </c>
      <c r="G2" s="2">
        <v>3.14</v>
      </c>
      <c r="H2" s="2">
        <v>0.1</v>
      </c>
      <c r="I2" s="2">
        <v>179</v>
      </c>
      <c r="J2" s="2"/>
      <c r="K2" s="2">
        <v>0.02</v>
      </c>
      <c r="L2" s="2">
        <v>46.8</v>
      </c>
      <c r="M2" s="2">
        <v>0.432</v>
      </c>
      <c r="N2" s="2"/>
      <c r="O2" s="2"/>
      <c r="P2" s="2">
        <v>0.05</v>
      </c>
      <c r="Q2" s="2"/>
      <c r="R2" s="2"/>
      <c r="S2" s="2"/>
      <c r="T2" s="2">
        <v>11</v>
      </c>
      <c r="U2" s="2">
        <v>5.6</v>
      </c>
      <c r="V2" s="2">
        <v>49.18</v>
      </c>
      <c r="W2" s="2"/>
      <c r="X2" s="2">
        <v>80.9</v>
      </c>
      <c r="Y2" s="2">
        <v>0.003</v>
      </c>
      <c r="Z2" s="2"/>
      <c r="AA2" s="2">
        <v>9.27</v>
      </c>
      <c r="AB2" s="2"/>
      <c r="AC2" s="2">
        <v>0.865</v>
      </c>
      <c r="AD2" s="2"/>
      <c r="AE2" s="2">
        <v>18.9</v>
      </c>
      <c r="AF2" s="2"/>
      <c r="AG2" s="2">
        <v>0.022</v>
      </c>
      <c r="AH2" s="2">
        <v>0.04</v>
      </c>
      <c r="AI2" s="2">
        <v>0.7</v>
      </c>
      <c r="AJ2" s="2">
        <v>350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42</v>
      </c>
      <c r="B3" s="2">
        <v>37013</v>
      </c>
      <c r="C3" s="2">
        <v>835</v>
      </c>
      <c r="D3" s="2">
        <v>22.4</v>
      </c>
      <c r="E3" s="2">
        <v>7.32</v>
      </c>
      <c r="F3" s="2">
        <v>0</v>
      </c>
      <c r="G3" s="2">
        <v>2.71</v>
      </c>
      <c r="H3" s="2">
        <v>0.3</v>
      </c>
      <c r="I3" s="2">
        <v>169</v>
      </c>
      <c r="J3" s="2"/>
      <c r="K3" s="2">
        <v>0.02</v>
      </c>
      <c r="L3" s="2">
        <v>51</v>
      </c>
      <c r="M3" s="2">
        <v>0.408</v>
      </c>
      <c r="N3" s="2"/>
      <c r="O3" s="2"/>
      <c r="P3" s="2">
        <v>0.05</v>
      </c>
      <c r="Q3" s="2"/>
      <c r="R3" s="2"/>
      <c r="S3" s="2"/>
      <c r="T3" s="2">
        <v>11</v>
      </c>
      <c r="U3" s="2">
        <v>6.2</v>
      </c>
      <c r="V3" s="2">
        <v>6.05</v>
      </c>
      <c r="W3" s="2"/>
      <c r="X3" s="2">
        <v>74.5</v>
      </c>
      <c r="Y3" s="2">
        <v>0.003</v>
      </c>
      <c r="Z3" s="2"/>
      <c r="AA3" s="2">
        <v>8.83</v>
      </c>
      <c r="AB3" s="2"/>
      <c r="AC3" s="2">
        <v>0.805</v>
      </c>
      <c r="AD3" s="2"/>
      <c r="AE3" s="2">
        <v>18.4</v>
      </c>
      <c r="AF3" s="2"/>
      <c r="AG3" s="2">
        <v>0.02</v>
      </c>
      <c r="AH3" s="2">
        <v>0.04</v>
      </c>
      <c r="AI3" s="2">
        <v>0.7</v>
      </c>
      <c r="AJ3" s="2">
        <v>370</v>
      </c>
      <c r="AK3" s="2">
        <v>0.7</v>
      </c>
      <c r="AL3" s="2"/>
      <c r="AM3" s="2"/>
      <c r="AN3" s="2"/>
      <c r="AO3" s="2"/>
      <c r="AP3" s="2"/>
    </row>
    <row r="4" spans="1:42" ht="12.75">
      <c r="A4" s="2" t="s">
        <v>42</v>
      </c>
      <c r="B4" s="2">
        <v>36927</v>
      </c>
      <c r="C4" s="2">
        <v>1405</v>
      </c>
      <c r="D4" s="2">
        <v>22.2</v>
      </c>
      <c r="E4" s="2">
        <v>7.18</v>
      </c>
      <c r="F4" s="2">
        <v>532</v>
      </c>
      <c r="G4" s="2">
        <v>0</v>
      </c>
      <c r="H4" s="2">
        <v>0.1</v>
      </c>
      <c r="I4" s="2">
        <v>170</v>
      </c>
      <c r="J4" s="2"/>
      <c r="K4" s="2">
        <v>0.02</v>
      </c>
      <c r="L4" s="2">
        <v>51</v>
      </c>
      <c r="M4" s="2">
        <v>0.444</v>
      </c>
      <c r="N4" s="2"/>
      <c r="O4" s="2"/>
      <c r="P4" s="2">
        <v>0.06</v>
      </c>
      <c r="Q4" s="2"/>
      <c r="R4" s="2"/>
      <c r="S4" s="2"/>
      <c r="T4" s="2">
        <v>12.3</v>
      </c>
      <c r="U4" s="2">
        <v>3.4</v>
      </c>
      <c r="V4" s="2">
        <v>11.43</v>
      </c>
      <c r="W4" s="2"/>
      <c r="X4" s="2">
        <v>74.3</v>
      </c>
      <c r="Y4" s="2">
        <v>0.003</v>
      </c>
      <c r="Z4" s="2"/>
      <c r="AA4" s="2">
        <v>8.68</v>
      </c>
      <c r="AB4" s="2"/>
      <c r="AC4" s="2">
        <v>0.2</v>
      </c>
      <c r="AD4" s="2"/>
      <c r="AE4" s="2">
        <v>17.7</v>
      </c>
      <c r="AF4" s="2"/>
      <c r="AG4" s="2">
        <v>0.02</v>
      </c>
      <c r="AH4" s="2">
        <v>0.32</v>
      </c>
      <c r="AI4" s="2">
        <v>0.7</v>
      </c>
      <c r="AJ4" s="2">
        <v>350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42</v>
      </c>
      <c r="B5" s="2">
        <v>37104</v>
      </c>
      <c r="C5" s="2">
        <v>1450</v>
      </c>
      <c r="D5" s="2">
        <v>22.5</v>
      </c>
      <c r="E5" s="2">
        <v>6.81</v>
      </c>
      <c r="F5" s="2">
        <v>392</v>
      </c>
      <c r="G5" s="2">
        <v>0.1</v>
      </c>
      <c r="H5" s="2">
        <v>0.2</v>
      </c>
      <c r="I5" s="2">
        <v>174</v>
      </c>
      <c r="J5" s="2"/>
      <c r="K5" s="2">
        <v>0.02</v>
      </c>
      <c r="L5" s="2">
        <v>58.8</v>
      </c>
      <c r="M5" s="2">
        <v>0.377</v>
      </c>
      <c r="N5" s="2"/>
      <c r="O5" s="2"/>
      <c r="P5" s="2">
        <v>0.05</v>
      </c>
      <c r="Q5" s="2"/>
      <c r="R5" s="2"/>
      <c r="S5" s="2"/>
      <c r="T5" s="2">
        <v>10.5</v>
      </c>
      <c r="U5" s="2">
        <v>4.5</v>
      </c>
      <c r="V5" s="2">
        <v>3.6</v>
      </c>
      <c r="W5" s="2"/>
      <c r="X5" s="2">
        <v>90.5</v>
      </c>
      <c r="Y5" s="2">
        <v>0.003</v>
      </c>
      <c r="Z5" s="2"/>
      <c r="AA5" s="2">
        <v>10.5</v>
      </c>
      <c r="AB5" s="2"/>
      <c r="AC5" s="2">
        <v>0.864</v>
      </c>
      <c r="AD5" s="2"/>
      <c r="AE5" s="2">
        <v>20.5</v>
      </c>
      <c r="AF5" s="2"/>
      <c r="AG5" s="2">
        <v>0.021</v>
      </c>
      <c r="AH5" s="2">
        <v>0.04</v>
      </c>
      <c r="AI5" s="2">
        <v>0.7</v>
      </c>
      <c r="AJ5" s="2">
        <v>372</v>
      </c>
      <c r="AK5" s="2">
        <v>0.7</v>
      </c>
      <c r="AL5" s="2"/>
      <c r="AM5" s="2"/>
      <c r="AN5" s="2"/>
      <c r="AO5" s="2"/>
      <c r="AP5" s="2"/>
    </row>
    <row r="6" spans="1:42" ht="12.75">
      <c r="A6" s="2" t="s">
        <v>42</v>
      </c>
      <c r="B6" s="2">
        <v>37291</v>
      </c>
      <c r="C6" s="2">
        <v>1045</v>
      </c>
      <c r="D6" s="2">
        <v>22.3</v>
      </c>
      <c r="E6" s="2">
        <v>6.2</v>
      </c>
      <c r="F6" s="2">
        <v>464</v>
      </c>
      <c r="G6" s="2">
        <v>2.58</v>
      </c>
      <c r="H6" s="2">
        <v>0.3</v>
      </c>
      <c r="I6" s="2">
        <v>164</v>
      </c>
      <c r="J6" s="2"/>
      <c r="K6" s="2">
        <v>0.02</v>
      </c>
      <c r="L6" s="2">
        <v>56.4</v>
      </c>
      <c r="M6" s="2">
        <v>0.363</v>
      </c>
      <c r="N6" s="2"/>
      <c r="O6" s="2"/>
      <c r="P6" s="2">
        <v>0.065</v>
      </c>
      <c r="Q6" s="2"/>
      <c r="R6" s="2"/>
      <c r="S6" s="2"/>
      <c r="T6" s="2">
        <v>9.5</v>
      </c>
      <c r="U6" s="2">
        <v>0.3</v>
      </c>
      <c r="V6" s="2">
        <v>0.52</v>
      </c>
      <c r="W6" s="2"/>
      <c r="X6" s="2">
        <v>83.7</v>
      </c>
      <c r="Y6" s="2">
        <v>0.006</v>
      </c>
      <c r="Z6" s="2"/>
      <c r="AA6" s="2">
        <v>10.9</v>
      </c>
      <c r="AB6" s="2"/>
      <c r="AC6" s="2">
        <v>1.05</v>
      </c>
      <c r="AD6" s="2"/>
      <c r="AE6" s="2">
        <v>22.4</v>
      </c>
      <c r="AF6" s="2"/>
      <c r="AG6" s="2">
        <v>0.027</v>
      </c>
      <c r="AH6" s="2">
        <v>0.05</v>
      </c>
      <c r="AI6" s="2">
        <v>0.7</v>
      </c>
      <c r="AJ6" s="2">
        <v>354</v>
      </c>
      <c r="AK6" s="2">
        <v>0.7</v>
      </c>
      <c r="AL6" s="2">
        <v>0.002</v>
      </c>
      <c r="AM6" s="2">
        <v>0.005</v>
      </c>
      <c r="AN6" s="2">
        <v>0.005</v>
      </c>
      <c r="AO6" s="2">
        <v>0.005</v>
      </c>
      <c r="AP6" s="2"/>
    </row>
    <row r="7" spans="1:42" ht="12.75">
      <c r="A7" s="2" t="s">
        <v>42</v>
      </c>
      <c r="B7" s="2">
        <v>37196</v>
      </c>
      <c r="C7" s="2">
        <v>1340</v>
      </c>
      <c r="D7" s="2">
        <v>22.5</v>
      </c>
      <c r="E7" s="2">
        <v>7.41</v>
      </c>
      <c r="F7" s="2">
        <v>468</v>
      </c>
      <c r="G7" s="2">
        <v>3.08</v>
      </c>
      <c r="H7" s="2">
        <v>0</v>
      </c>
      <c r="I7" s="2">
        <v>172</v>
      </c>
      <c r="J7" s="2"/>
      <c r="K7" s="2">
        <v>0.02</v>
      </c>
      <c r="L7" s="2">
        <v>76.1</v>
      </c>
      <c r="M7" s="2">
        <v>0.299</v>
      </c>
      <c r="N7" s="2"/>
      <c r="O7" s="2"/>
      <c r="P7" s="2">
        <v>0.07</v>
      </c>
      <c r="Q7" s="2"/>
      <c r="R7" s="2"/>
      <c r="S7" s="2"/>
      <c r="T7" s="2">
        <v>9.6</v>
      </c>
      <c r="U7" s="2">
        <v>2.1</v>
      </c>
      <c r="V7" s="2">
        <v>1.31</v>
      </c>
      <c r="W7" s="2"/>
      <c r="X7" s="2">
        <v>83.7</v>
      </c>
      <c r="Y7" s="2">
        <v>0.003</v>
      </c>
      <c r="Z7" s="2"/>
      <c r="AA7" s="2">
        <v>9.18</v>
      </c>
      <c r="AB7" s="2"/>
      <c r="AC7" s="2">
        <v>0.423</v>
      </c>
      <c r="AD7" s="2"/>
      <c r="AE7" s="2">
        <v>14.7</v>
      </c>
      <c r="AF7" s="2"/>
      <c r="AG7" s="2">
        <v>0.07</v>
      </c>
      <c r="AH7" s="2">
        <v>0.05</v>
      </c>
      <c r="AI7" s="2">
        <v>0.7</v>
      </c>
      <c r="AJ7" s="2">
        <v>284</v>
      </c>
      <c r="AK7" s="2">
        <v>0.7</v>
      </c>
      <c r="AL7" s="2">
        <v>0.002</v>
      </c>
      <c r="AM7" s="2">
        <v>0.005</v>
      </c>
      <c r="AN7" s="2"/>
      <c r="AO7" s="2"/>
      <c r="AP7" s="2"/>
    </row>
    <row r="8" spans="1:42" ht="12.75">
      <c r="A8" s="2" t="s">
        <v>42</v>
      </c>
      <c r="B8" s="2">
        <v>37473</v>
      </c>
      <c r="C8" s="2">
        <v>900</v>
      </c>
      <c r="D8" s="2">
        <v>22.5</v>
      </c>
      <c r="E8" s="2">
        <v>7.1</v>
      </c>
      <c r="F8" s="2">
        <v>542</v>
      </c>
      <c r="G8" s="2">
        <v>2.59</v>
      </c>
      <c r="H8" s="2">
        <v>0</v>
      </c>
      <c r="I8" s="2">
        <v>165</v>
      </c>
      <c r="J8" s="2"/>
      <c r="K8" s="2">
        <v>0.02</v>
      </c>
      <c r="L8" s="2">
        <v>55.7</v>
      </c>
      <c r="M8" s="2">
        <v>0.226</v>
      </c>
      <c r="N8" s="2"/>
      <c r="O8" s="2"/>
      <c r="P8" s="2">
        <v>0.064</v>
      </c>
      <c r="Q8" s="2"/>
      <c r="R8" s="2"/>
      <c r="S8" s="2"/>
      <c r="T8" s="2">
        <v>9.1</v>
      </c>
      <c r="U8" s="2">
        <v>0.4</v>
      </c>
      <c r="V8" s="2">
        <v>5.23</v>
      </c>
      <c r="W8" s="2"/>
      <c r="X8" s="2">
        <v>78.6</v>
      </c>
      <c r="Y8" s="2">
        <v>0.003</v>
      </c>
      <c r="Z8" s="2"/>
      <c r="AA8" s="2">
        <v>9.41</v>
      </c>
      <c r="AB8" s="2"/>
      <c r="AC8" s="2">
        <v>0.824</v>
      </c>
      <c r="AD8" s="2"/>
      <c r="AE8" s="2">
        <v>17.9</v>
      </c>
      <c r="AF8" s="2"/>
      <c r="AG8" s="2">
        <v>0.026</v>
      </c>
      <c r="AH8" s="2">
        <v>0.103</v>
      </c>
      <c r="AI8" s="2"/>
      <c r="AJ8" s="2">
        <v>370</v>
      </c>
      <c r="AK8" s="2"/>
      <c r="AL8" s="2">
        <v>0.0005</v>
      </c>
      <c r="AM8" s="2">
        <v>0.023</v>
      </c>
      <c r="AN8" s="2">
        <v>0.005</v>
      </c>
      <c r="AO8" s="2">
        <v>0.005</v>
      </c>
      <c r="AP8" s="2"/>
    </row>
    <row r="9" spans="1:42" ht="12.75">
      <c r="A9" s="2" t="s">
        <v>42</v>
      </c>
      <c r="B9" s="2">
        <v>37379</v>
      </c>
      <c r="C9" s="2">
        <v>1000</v>
      </c>
      <c r="D9" s="2">
        <v>22.6</v>
      </c>
      <c r="E9" s="2">
        <v>7.16</v>
      </c>
      <c r="F9" s="2">
        <v>541</v>
      </c>
      <c r="G9" s="2">
        <v>2.59</v>
      </c>
      <c r="H9" s="2">
        <v>0.2</v>
      </c>
      <c r="I9" s="2">
        <v>164</v>
      </c>
      <c r="J9" s="2"/>
      <c r="K9" s="2">
        <v>0.02</v>
      </c>
      <c r="L9" s="2">
        <v>58</v>
      </c>
      <c r="M9" s="2">
        <v>0.377</v>
      </c>
      <c r="N9" s="2"/>
      <c r="O9" s="2"/>
      <c r="P9" s="2">
        <v>0.087</v>
      </c>
      <c r="Q9" s="2"/>
      <c r="R9" s="2"/>
      <c r="S9" s="2"/>
      <c r="T9" s="2">
        <v>9.4</v>
      </c>
      <c r="U9" s="2">
        <v>0.3</v>
      </c>
      <c r="V9" s="2">
        <v>5.11</v>
      </c>
      <c r="W9" s="2"/>
      <c r="X9" s="2">
        <v>71.1</v>
      </c>
      <c r="Y9" s="2">
        <v>0.001</v>
      </c>
      <c r="Z9" s="2"/>
      <c r="AA9" s="2">
        <v>9.12</v>
      </c>
      <c r="AB9" s="2"/>
      <c r="AC9" s="2">
        <v>0.853</v>
      </c>
      <c r="AD9" s="2"/>
      <c r="AE9" s="2">
        <v>18.3</v>
      </c>
      <c r="AF9" s="2"/>
      <c r="AG9" s="2">
        <v>0.029</v>
      </c>
      <c r="AH9" s="2">
        <v>0.067</v>
      </c>
      <c r="AI9" s="2"/>
      <c r="AJ9" s="2">
        <v>380</v>
      </c>
      <c r="AK9" s="2"/>
      <c r="AL9" s="2">
        <v>0.0005</v>
      </c>
      <c r="AM9" s="2">
        <v>0.023</v>
      </c>
      <c r="AN9" s="2">
        <v>0.005</v>
      </c>
      <c r="AO9" s="2">
        <v>0.005</v>
      </c>
      <c r="AP9" s="2"/>
    </row>
    <row r="10" spans="1:42" ht="12.75">
      <c r="A10" s="2" t="s">
        <v>42</v>
      </c>
      <c r="B10" s="2">
        <v>37564</v>
      </c>
      <c r="C10" s="2">
        <v>1130</v>
      </c>
      <c r="D10" s="2">
        <v>22.3</v>
      </c>
      <c r="E10" s="2">
        <v>7.24</v>
      </c>
      <c r="F10" s="2">
        <v>539</v>
      </c>
      <c r="G10" s="2">
        <v>1.01</v>
      </c>
      <c r="H10" s="2">
        <v>0.3</v>
      </c>
      <c r="I10" s="2">
        <v>171</v>
      </c>
      <c r="J10" s="2"/>
      <c r="K10" s="2">
        <v>0.037</v>
      </c>
      <c r="L10" s="2">
        <v>62</v>
      </c>
      <c r="M10" s="2">
        <v>0.47</v>
      </c>
      <c r="N10" s="2"/>
      <c r="O10" s="2"/>
      <c r="P10" s="2">
        <v>0.11</v>
      </c>
      <c r="Q10" s="2"/>
      <c r="R10" s="2"/>
      <c r="S10" s="2"/>
      <c r="T10" s="2">
        <v>9.5</v>
      </c>
      <c r="U10" s="2">
        <v>0.8</v>
      </c>
      <c r="V10" s="2">
        <v>6.5</v>
      </c>
      <c r="W10" s="2"/>
      <c r="X10" s="2">
        <v>70.9</v>
      </c>
      <c r="Y10" s="2">
        <v>0.002</v>
      </c>
      <c r="Z10" s="2"/>
      <c r="AA10" s="2">
        <v>10.1</v>
      </c>
      <c r="AB10" s="2"/>
      <c r="AC10" s="2">
        <v>0.882</v>
      </c>
      <c r="AD10" s="2"/>
      <c r="AE10" s="2">
        <v>19.8</v>
      </c>
      <c r="AF10" s="2"/>
      <c r="AG10" s="2">
        <v>0.042</v>
      </c>
      <c r="AH10" s="2">
        <v>0.3</v>
      </c>
      <c r="AI10" s="2"/>
      <c r="AJ10" s="2">
        <v>316</v>
      </c>
      <c r="AK10" s="2"/>
      <c r="AL10" s="2">
        <v>0.003</v>
      </c>
      <c r="AM10" s="2">
        <v>0.01</v>
      </c>
      <c r="AN10" s="2"/>
      <c r="AO10" s="2"/>
      <c r="AP10" s="2"/>
    </row>
    <row r="11" spans="1:42" ht="12.75">
      <c r="A11" s="2" t="s">
        <v>42</v>
      </c>
      <c r="B11" s="2">
        <v>37656</v>
      </c>
      <c r="C11" s="2">
        <v>1330</v>
      </c>
      <c r="D11" s="2">
        <v>22.3</v>
      </c>
      <c r="E11" s="2">
        <v>7.2</v>
      </c>
      <c r="F11" s="2">
        <v>540</v>
      </c>
      <c r="G11" s="2">
        <v>0.92</v>
      </c>
      <c r="H11" s="2">
        <v>0.1</v>
      </c>
      <c r="I11" s="2">
        <v>170</v>
      </c>
      <c r="J11" s="2"/>
      <c r="K11" s="2">
        <v>0.02</v>
      </c>
      <c r="L11" s="2">
        <v>63</v>
      </c>
      <c r="M11" s="2">
        <v>0.46</v>
      </c>
      <c r="N11" s="2"/>
      <c r="O11" s="2"/>
      <c r="P11" s="2">
        <v>0.13</v>
      </c>
      <c r="Q11" s="2"/>
      <c r="R11" s="2"/>
      <c r="S11" s="2"/>
      <c r="T11" s="2">
        <v>11</v>
      </c>
      <c r="U11" s="2">
        <v>0.8</v>
      </c>
      <c r="V11" s="2">
        <v>3.5</v>
      </c>
      <c r="W11" s="2"/>
      <c r="X11" s="2">
        <v>74</v>
      </c>
      <c r="Y11" s="2">
        <v>0.002</v>
      </c>
      <c r="Z11" s="2"/>
      <c r="AA11" s="2">
        <v>9.7</v>
      </c>
      <c r="AB11" s="2"/>
      <c r="AC11" s="2">
        <v>0.85</v>
      </c>
      <c r="AD11" s="2"/>
      <c r="AE11" s="2">
        <v>23</v>
      </c>
      <c r="AF11" s="2"/>
      <c r="AG11" s="2">
        <v>0.05</v>
      </c>
      <c r="AH11" s="2">
        <v>0.3</v>
      </c>
      <c r="AI11" s="2"/>
      <c r="AJ11" s="2">
        <v>356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42</v>
      </c>
      <c r="B12" s="2">
        <v>37742</v>
      </c>
      <c r="C12" s="2">
        <v>840</v>
      </c>
      <c r="D12" s="2"/>
      <c r="E12" s="2">
        <v>7.15</v>
      </c>
      <c r="F12" s="2">
        <v>551</v>
      </c>
      <c r="G12" s="2">
        <v>0.44</v>
      </c>
      <c r="H12" s="2">
        <v>0.4</v>
      </c>
      <c r="I12" s="2">
        <v>169</v>
      </c>
      <c r="J12" s="2"/>
      <c r="K12" s="2">
        <v>0.037</v>
      </c>
      <c r="L12" s="2">
        <v>58.3</v>
      </c>
      <c r="M12" s="2">
        <v>0.43</v>
      </c>
      <c r="N12" s="2"/>
      <c r="O12" s="2"/>
      <c r="P12" s="2">
        <v>0.088</v>
      </c>
      <c r="Q12" s="2"/>
      <c r="R12" s="2"/>
      <c r="S12" s="2"/>
      <c r="T12" s="2"/>
      <c r="U12" s="2">
        <v>5.4</v>
      </c>
      <c r="V12" s="2">
        <v>11.3</v>
      </c>
      <c r="W12" s="2"/>
      <c r="X12" s="2">
        <v>69.5</v>
      </c>
      <c r="Y12" s="2"/>
      <c r="Z12" s="2"/>
      <c r="AA12" s="2">
        <v>9.12</v>
      </c>
      <c r="AB12" s="2"/>
      <c r="AC12" s="2">
        <v>0.865</v>
      </c>
      <c r="AD12" s="2"/>
      <c r="AE12" s="2">
        <v>20.3</v>
      </c>
      <c r="AF12" s="2"/>
      <c r="AG12" s="2">
        <v>0.06</v>
      </c>
      <c r="AH12" s="2">
        <v>0.5</v>
      </c>
      <c r="AI12" s="2"/>
      <c r="AJ12" s="2">
        <v>972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42</v>
      </c>
      <c r="B13" s="2">
        <v>37837</v>
      </c>
      <c r="C13" s="2">
        <v>1100</v>
      </c>
      <c r="D13" s="2"/>
      <c r="E13" s="2">
        <v>7.01</v>
      </c>
      <c r="F13" s="2">
        <v>511</v>
      </c>
      <c r="G13" s="2">
        <v>0.88</v>
      </c>
      <c r="H13" s="2"/>
      <c r="I13" s="2">
        <v>178</v>
      </c>
      <c r="J13" s="2"/>
      <c r="K13" s="2">
        <v>0.037</v>
      </c>
      <c r="L13" s="2">
        <v>55.1</v>
      </c>
      <c r="M13" s="2">
        <v>0.35</v>
      </c>
      <c r="N13" s="2"/>
      <c r="O13" s="2"/>
      <c r="P13" s="2"/>
      <c r="Q13" s="2"/>
      <c r="R13" s="2"/>
      <c r="S13" s="2"/>
      <c r="T13" s="2">
        <v>12</v>
      </c>
      <c r="U13" s="2"/>
      <c r="V13" s="2">
        <v>6.84</v>
      </c>
      <c r="W13" s="2"/>
      <c r="X13" s="2">
        <v>70</v>
      </c>
      <c r="Y13" s="2"/>
      <c r="Z13" s="2"/>
      <c r="AA13" s="2">
        <v>8.64</v>
      </c>
      <c r="AB13" s="2"/>
      <c r="AC13" s="2">
        <v>0.855</v>
      </c>
      <c r="AD13" s="2"/>
      <c r="AE13" s="2">
        <v>18.2</v>
      </c>
      <c r="AF13" s="2"/>
      <c r="AG13" s="2"/>
      <c r="AH13" s="2">
        <v>0.24</v>
      </c>
      <c r="AI13" s="2"/>
      <c r="AJ13" s="2">
        <v>361</v>
      </c>
      <c r="AK13" s="2"/>
      <c r="AL13" s="2">
        <v>0.003</v>
      </c>
      <c r="AM13" s="2"/>
      <c r="AN13" s="2"/>
      <c r="AO13" s="2"/>
      <c r="AP13" s="2"/>
    </row>
    <row r="14" spans="1:42" ht="12.75">
      <c r="A14" s="2" t="s">
        <v>42</v>
      </c>
      <c r="B14" s="2">
        <v>38384</v>
      </c>
      <c r="C14" s="2">
        <v>1610</v>
      </c>
      <c r="D14" s="2"/>
      <c r="E14" s="2">
        <v>7.25</v>
      </c>
      <c r="F14" s="2">
        <v>549</v>
      </c>
      <c r="G14" s="2">
        <v>3.39</v>
      </c>
      <c r="H14" s="2"/>
      <c r="I14" s="2">
        <v>172</v>
      </c>
      <c r="J14" s="2"/>
      <c r="K14" s="2">
        <v>0.04</v>
      </c>
      <c r="L14" s="2">
        <v>55</v>
      </c>
      <c r="M14" s="2">
        <v>0.602</v>
      </c>
      <c r="N14" s="2"/>
      <c r="O14" s="2"/>
      <c r="P14" s="2"/>
      <c r="Q14" s="2"/>
      <c r="R14" s="2"/>
      <c r="S14" s="2"/>
      <c r="T14" s="2">
        <v>11.1</v>
      </c>
      <c r="U14" s="2"/>
      <c r="V14" s="2">
        <v>1.57</v>
      </c>
      <c r="W14" s="2"/>
      <c r="X14" s="2">
        <v>68.9</v>
      </c>
      <c r="Y14" s="2"/>
      <c r="Z14" s="2"/>
      <c r="AA14" s="2">
        <v>8.79</v>
      </c>
      <c r="AB14" s="2"/>
      <c r="AC14" s="2">
        <v>0.874</v>
      </c>
      <c r="AD14" s="2"/>
      <c r="AE14" s="2">
        <v>17.8</v>
      </c>
      <c r="AF14" s="2"/>
      <c r="AG14" s="2">
        <v>0.026</v>
      </c>
      <c r="AH14" s="2">
        <v>0.39</v>
      </c>
      <c r="AI14" s="2"/>
      <c r="AJ14" s="2">
        <v>314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42</v>
      </c>
      <c r="B15" s="2">
        <v>38384</v>
      </c>
      <c r="C15" s="2">
        <v>1620</v>
      </c>
      <c r="D15" s="2"/>
      <c r="E15" s="2">
        <v>7.25</v>
      </c>
      <c r="F15" s="2">
        <v>549</v>
      </c>
      <c r="G15" s="2">
        <v>3.39</v>
      </c>
      <c r="H15" s="2"/>
      <c r="I15" s="2">
        <v>173</v>
      </c>
      <c r="J15" s="2"/>
      <c r="K15" s="2">
        <v>0.04</v>
      </c>
      <c r="L15" s="2">
        <v>56.8</v>
      </c>
      <c r="M15" s="2">
        <v>0.588</v>
      </c>
      <c r="N15" s="2"/>
      <c r="O15" s="2"/>
      <c r="P15" s="2"/>
      <c r="Q15" s="2"/>
      <c r="R15" s="2"/>
      <c r="S15" s="2"/>
      <c r="T15" s="2">
        <v>10.9</v>
      </c>
      <c r="U15" s="2"/>
      <c r="V15" s="2">
        <v>5.48</v>
      </c>
      <c r="W15" s="2"/>
      <c r="X15" s="2">
        <v>70.6</v>
      </c>
      <c r="Y15" s="2"/>
      <c r="Z15" s="2"/>
      <c r="AA15" s="2">
        <v>9.1</v>
      </c>
      <c r="AB15" s="2"/>
      <c r="AC15" s="2">
        <v>0.894</v>
      </c>
      <c r="AD15" s="2"/>
      <c r="AE15" s="2">
        <v>18.3</v>
      </c>
      <c r="AF15" s="2"/>
      <c r="AG15" s="2">
        <v>0.023</v>
      </c>
      <c r="AH15" s="2">
        <v>0.38</v>
      </c>
      <c r="AI15" s="2"/>
      <c r="AJ15" s="2">
        <v>317</v>
      </c>
      <c r="AK15" s="2"/>
      <c r="AL15" s="2">
        <v>0.0003</v>
      </c>
      <c r="AM15" s="2"/>
      <c r="AN15" s="2"/>
      <c r="AO15" s="2"/>
      <c r="AP15" s="2"/>
    </row>
    <row r="16" spans="1:42" ht="12.75">
      <c r="A16" s="2" t="s">
        <v>42</v>
      </c>
      <c r="B16" s="2">
        <v>38568</v>
      </c>
      <c r="C16" s="2">
        <v>1015</v>
      </c>
      <c r="D16" s="2"/>
      <c r="E16" s="2">
        <v>7.14</v>
      </c>
      <c r="F16" s="2">
        <v>510</v>
      </c>
      <c r="G16" s="2">
        <v>3.36</v>
      </c>
      <c r="H16" s="2">
        <v>0.1</v>
      </c>
      <c r="I16" s="2">
        <v>173</v>
      </c>
      <c r="J16" s="2"/>
      <c r="K16" s="2"/>
      <c r="L16" s="2">
        <v>60.8</v>
      </c>
      <c r="M16" s="2">
        <v>0.347</v>
      </c>
      <c r="N16" s="2"/>
      <c r="O16" s="2"/>
      <c r="P16" s="2">
        <v>0.1</v>
      </c>
      <c r="Q16" s="2"/>
      <c r="R16" s="2"/>
      <c r="S16" s="2"/>
      <c r="T16" s="2">
        <v>10</v>
      </c>
      <c r="U16" s="2"/>
      <c r="V16" s="2">
        <v>0.85</v>
      </c>
      <c r="W16" s="2"/>
      <c r="X16" s="2">
        <v>69.8</v>
      </c>
      <c r="Y16" s="2"/>
      <c r="Z16" s="2"/>
      <c r="AA16" s="2">
        <v>9.15</v>
      </c>
      <c r="AB16" s="2"/>
      <c r="AC16" s="2">
        <v>0.884</v>
      </c>
      <c r="AD16" s="2"/>
      <c r="AE16" s="2">
        <v>17.8</v>
      </c>
      <c r="AF16" s="2"/>
      <c r="AG16" s="2">
        <v>0.037</v>
      </c>
      <c r="AH16" s="2">
        <v>0.38</v>
      </c>
      <c r="AI16" s="2"/>
      <c r="AJ16" s="2">
        <v>312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42</v>
      </c>
      <c r="B17" s="2">
        <v>38628</v>
      </c>
      <c r="C17" s="2">
        <v>1215</v>
      </c>
      <c r="D17" s="2"/>
      <c r="E17" s="2">
        <v>7.21</v>
      </c>
      <c r="F17" s="2">
        <v>510</v>
      </c>
      <c r="G17" s="2">
        <v>5.88</v>
      </c>
      <c r="H17" s="2">
        <v>0.1</v>
      </c>
      <c r="I17" s="2">
        <v>173</v>
      </c>
      <c r="J17" s="2"/>
      <c r="K17" s="2"/>
      <c r="L17" s="2">
        <v>54</v>
      </c>
      <c r="M17" s="2">
        <v>0.289</v>
      </c>
      <c r="N17" s="2"/>
      <c r="O17" s="2"/>
      <c r="P17" s="2"/>
      <c r="Q17" s="2"/>
      <c r="R17" s="2"/>
      <c r="S17" s="2"/>
      <c r="T17" s="2"/>
      <c r="U17" s="2"/>
      <c r="V17" s="2">
        <v>0.85</v>
      </c>
      <c r="W17" s="2"/>
      <c r="X17" s="2">
        <v>72.2</v>
      </c>
      <c r="Y17" s="2"/>
      <c r="Z17" s="2"/>
      <c r="AA17" s="2">
        <v>9.7</v>
      </c>
      <c r="AB17" s="2"/>
      <c r="AC17" s="2">
        <v>0.9</v>
      </c>
      <c r="AD17" s="2"/>
      <c r="AE17" s="2">
        <v>19.9</v>
      </c>
      <c r="AF17" s="2"/>
      <c r="AG17" s="2">
        <v>0.03</v>
      </c>
      <c r="AH17" s="2">
        <v>0.45</v>
      </c>
      <c r="AI17" s="2"/>
      <c r="AJ17" s="2">
        <v>334</v>
      </c>
      <c r="AK17" s="2"/>
      <c r="AL17" s="2">
        <v>0.0035</v>
      </c>
      <c r="AM17" s="2"/>
      <c r="AN17" s="2"/>
      <c r="AO17" s="2"/>
      <c r="AP17" s="2"/>
    </row>
    <row r="18" spans="1:42" ht="12.75">
      <c r="A18" s="2" t="s">
        <v>42</v>
      </c>
      <c r="B18" s="2">
        <v>38021</v>
      </c>
      <c r="C18" s="2">
        <v>1415</v>
      </c>
      <c r="D18" s="2"/>
      <c r="E18" s="2">
        <v>7.16</v>
      </c>
      <c r="F18" s="2">
        <v>497</v>
      </c>
      <c r="G18" s="2"/>
      <c r="H18" s="2">
        <v>3.8</v>
      </c>
      <c r="I18" s="2">
        <v>175</v>
      </c>
      <c r="J18" s="2"/>
      <c r="K18" s="2">
        <v>0.04</v>
      </c>
      <c r="L18" s="2">
        <v>58.8</v>
      </c>
      <c r="M18" s="2">
        <v>0.39</v>
      </c>
      <c r="N18" s="2"/>
      <c r="O18" s="2"/>
      <c r="P18" s="2"/>
      <c r="Q18" s="2"/>
      <c r="R18" s="2"/>
      <c r="S18" s="2"/>
      <c r="T18" s="2">
        <v>12.1</v>
      </c>
      <c r="U18" s="2"/>
      <c r="V18" s="2">
        <v>0.85</v>
      </c>
      <c r="W18" s="2"/>
      <c r="X18" s="2">
        <v>71.5</v>
      </c>
      <c r="Y18" s="2"/>
      <c r="Z18" s="2"/>
      <c r="AA18" s="2">
        <v>9.08</v>
      </c>
      <c r="AB18" s="2"/>
      <c r="AC18" s="2">
        <v>0.798</v>
      </c>
      <c r="AD18" s="2"/>
      <c r="AE18" s="2">
        <v>18.2</v>
      </c>
      <c r="AF18" s="2"/>
      <c r="AG18" s="2">
        <v>0.04</v>
      </c>
      <c r="AH18" s="2">
        <v>0.11</v>
      </c>
      <c r="AI18" s="2"/>
      <c r="AJ18" s="2">
        <v>320</v>
      </c>
      <c r="AK18" s="2"/>
      <c r="AL18" s="2">
        <v>0.0003</v>
      </c>
      <c r="AM18" s="2">
        <v>0.013</v>
      </c>
      <c r="AN18" s="2"/>
      <c r="AO18" s="2"/>
      <c r="AP18" s="2"/>
    </row>
    <row r="19" spans="1:42" ht="12.75">
      <c r="A19" s="2" t="s">
        <v>42</v>
      </c>
      <c r="B19" s="2">
        <v>38300</v>
      </c>
      <c r="C19" s="2">
        <v>1415</v>
      </c>
      <c r="D19" s="2">
        <v>22.5</v>
      </c>
      <c r="E19" s="2">
        <v>7.27</v>
      </c>
      <c r="F19" s="2">
        <v>557</v>
      </c>
      <c r="G19" s="2">
        <v>3.6</v>
      </c>
      <c r="H19" s="2"/>
      <c r="I19" s="2">
        <v>174</v>
      </c>
      <c r="J19" s="2"/>
      <c r="K19" s="2">
        <v>0.04</v>
      </c>
      <c r="L19" s="2">
        <v>67.9</v>
      </c>
      <c r="M19" s="2">
        <v>0.48</v>
      </c>
      <c r="N19" s="2"/>
      <c r="O19" s="2"/>
      <c r="P19" s="2">
        <v>0.127</v>
      </c>
      <c r="Q19" s="2"/>
      <c r="R19" s="2"/>
      <c r="S19" s="2"/>
      <c r="T19" s="2">
        <v>13.6</v>
      </c>
      <c r="U19" s="2"/>
      <c r="V19" s="2">
        <v>2.18</v>
      </c>
      <c r="W19" s="2"/>
      <c r="X19" s="2">
        <v>67.6</v>
      </c>
      <c r="Y19" s="2"/>
      <c r="Z19" s="2"/>
      <c r="AA19" s="2">
        <v>8.9</v>
      </c>
      <c r="AB19" s="2"/>
      <c r="AC19" s="2">
        <v>0.775</v>
      </c>
      <c r="AD19" s="2"/>
      <c r="AE19" s="2">
        <v>18.8</v>
      </c>
      <c r="AF19" s="2"/>
      <c r="AG19" s="2">
        <v>0.02</v>
      </c>
      <c r="AH19" s="2">
        <v>0.31</v>
      </c>
      <c r="AI19" s="2"/>
      <c r="AJ19" s="2">
        <v>300</v>
      </c>
      <c r="AK19" s="2"/>
      <c r="AL19" s="2">
        <v>0.0003</v>
      </c>
      <c r="AM19" s="2"/>
      <c r="AN19" s="2"/>
      <c r="AO19" s="2"/>
      <c r="AP19" s="2"/>
    </row>
    <row r="20" spans="1:42" ht="12.75">
      <c r="A20" s="2" t="s">
        <v>42</v>
      </c>
      <c r="B20" s="2">
        <v>38755</v>
      </c>
      <c r="C20" s="2">
        <v>1300</v>
      </c>
      <c r="D20" s="2"/>
      <c r="E20" s="2">
        <v>7.04</v>
      </c>
      <c r="F20" s="2">
        <v>776</v>
      </c>
      <c r="G20" s="2"/>
      <c r="H20" s="2">
        <v>0.1</v>
      </c>
      <c r="I20" s="2">
        <v>180</v>
      </c>
      <c r="J20" s="2"/>
      <c r="K20" s="2"/>
      <c r="L20" s="2">
        <v>45.6</v>
      </c>
      <c r="M20" s="2">
        <v>0.381</v>
      </c>
      <c r="N20" s="2"/>
      <c r="O20" s="2"/>
      <c r="P20" s="2">
        <v>1.7</v>
      </c>
      <c r="Q20" s="2"/>
      <c r="R20" s="2"/>
      <c r="S20" s="2"/>
      <c r="T20" s="2">
        <v>10.8</v>
      </c>
      <c r="U20" s="2"/>
      <c r="V20" s="2">
        <v>0.85</v>
      </c>
      <c r="W20" s="2"/>
      <c r="X20" s="2">
        <v>76</v>
      </c>
      <c r="Y20" s="2"/>
      <c r="Z20" s="2"/>
      <c r="AA20" s="2">
        <v>8.21</v>
      </c>
      <c r="AB20" s="2"/>
      <c r="AC20" s="2">
        <v>0.944</v>
      </c>
      <c r="AD20" s="2"/>
      <c r="AE20" s="2">
        <v>15.7</v>
      </c>
      <c r="AF20" s="2"/>
      <c r="AG20" s="2">
        <v>0.029</v>
      </c>
      <c r="AH20" s="2">
        <v>0.11</v>
      </c>
      <c r="AI20" s="2"/>
      <c r="AJ20" s="2">
        <v>331</v>
      </c>
      <c r="AK20" s="2"/>
      <c r="AL20" s="2">
        <v>0.0035</v>
      </c>
      <c r="AM20" s="2"/>
      <c r="AN20" s="2"/>
      <c r="AO20" s="2"/>
      <c r="AP20" s="2"/>
    </row>
    <row r="21" spans="1:42" ht="12.75">
      <c r="A21" s="2" t="s">
        <v>42</v>
      </c>
      <c r="B21" s="2">
        <v>38112</v>
      </c>
      <c r="C21" s="2">
        <v>1100</v>
      </c>
      <c r="D21" s="2"/>
      <c r="E21" s="2">
        <v>7.02</v>
      </c>
      <c r="F21" s="2">
        <v>543</v>
      </c>
      <c r="G21" s="2">
        <v>3.21</v>
      </c>
      <c r="H21" s="2"/>
      <c r="I21" s="2">
        <v>173</v>
      </c>
      <c r="J21" s="2"/>
      <c r="K21" s="2">
        <v>0.04</v>
      </c>
      <c r="L21" s="2">
        <v>60.2</v>
      </c>
      <c r="M21" s="2">
        <v>0.38</v>
      </c>
      <c r="N21" s="2"/>
      <c r="O21" s="2"/>
      <c r="P21" s="2"/>
      <c r="Q21" s="2"/>
      <c r="R21" s="2"/>
      <c r="S21" s="2"/>
      <c r="T21" s="2">
        <v>12.2</v>
      </c>
      <c r="U21" s="2"/>
      <c r="V21" s="2">
        <v>1.69</v>
      </c>
      <c r="W21" s="2"/>
      <c r="X21" s="2">
        <v>70.2</v>
      </c>
      <c r="Y21" s="2"/>
      <c r="Z21" s="2"/>
      <c r="AA21" s="2">
        <v>8.79</v>
      </c>
      <c r="AB21" s="2"/>
      <c r="AC21" s="2">
        <v>1.14</v>
      </c>
      <c r="AD21" s="2"/>
      <c r="AE21" s="2">
        <v>19.1</v>
      </c>
      <c r="AF21" s="2"/>
      <c r="AG21" s="2"/>
      <c r="AH21" s="2">
        <v>0.11</v>
      </c>
      <c r="AI21" s="2"/>
      <c r="AJ21" s="2">
        <v>373</v>
      </c>
      <c r="AK21" s="2"/>
      <c r="AL21" s="2">
        <v>0.0003</v>
      </c>
      <c r="AM21" s="2"/>
      <c r="AN21" s="2"/>
      <c r="AO21" s="2"/>
      <c r="AP21" s="2"/>
    </row>
    <row r="22" spans="1:42" ht="12.75">
      <c r="A22" s="2" t="s">
        <v>42</v>
      </c>
      <c r="B22" s="2">
        <v>37949</v>
      </c>
      <c r="C22" s="2">
        <v>1430</v>
      </c>
      <c r="D22" s="2"/>
      <c r="E22" s="2">
        <v>7.08</v>
      </c>
      <c r="F22" s="2">
        <v>546</v>
      </c>
      <c r="G22" s="2">
        <v>15.46</v>
      </c>
      <c r="H22" s="2">
        <v>0.3</v>
      </c>
      <c r="I22" s="2">
        <v>169</v>
      </c>
      <c r="J22" s="2"/>
      <c r="K22" s="2">
        <v>0.04</v>
      </c>
      <c r="L22" s="2">
        <v>42.8</v>
      </c>
      <c r="M22" s="2">
        <v>0.41</v>
      </c>
      <c r="N22" s="2"/>
      <c r="O22" s="2"/>
      <c r="P22" s="2">
        <v>0.093</v>
      </c>
      <c r="Q22" s="2"/>
      <c r="R22" s="2"/>
      <c r="S22" s="2"/>
      <c r="T22" s="2">
        <v>11.8</v>
      </c>
      <c r="U22" s="2"/>
      <c r="V22" s="2">
        <v>1.12</v>
      </c>
      <c r="W22" s="2"/>
      <c r="X22" s="2">
        <v>72.7</v>
      </c>
      <c r="Y22" s="2"/>
      <c r="Z22" s="2"/>
      <c r="AA22" s="2">
        <v>9.48</v>
      </c>
      <c r="AB22" s="2"/>
      <c r="AC22" s="2">
        <v>0.863</v>
      </c>
      <c r="AD22" s="2"/>
      <c r="AE22" s="2">
        <v>19.8</v>
      </c>
      <c r="AF22" s="2"/>
      <c r="AG22" s="2"/>
      <c r="AH22" s="2">
        <v>0.17</v>
      </c>
      <c r="AI22" s="2"/>
      <c r="AJ22" s="2">
        <v>330</v>
      </c>
      <c r="AK22" s="2"/>
      <c r="AL22" s="2">
        <v>0.0003</v>
      </c>
      <c r="AM22" s="2"/>
      <c r="AN22" s="2"/>
      <c r="AO22" s="2"/>
      <c r="AP22" s="2"/>
    </row>
    <row r="23" spans="1:42" ht="12.75">
      <c r="A23" s="2" t="s">
        <v>42</v>
      </c>
      <c r="B23" s="2">
        <v>38840</v>
      </c>
      <c r="C23" s="2">
        <v>1030</v>
      </c>
      <c r="D23" s="2"/>
      <c r="E23" s="2">
        <v>8.08</v>
      </c>
      <c r="F23" s="2">
        <v>518</v>
      </c>
      <c r="G23" s="2">
        <v>5.85</v>
      </c>
      <c r="H23" s="2"/>
      <c r="I23" s="2">
        <v>182</v>
      </c>
      <c r="J23" s="2"/>
      <c r="K23" s="2"/>
      <c r="L23" s="2">
        <v>57.5</v>
      </c>
      <c r="M23" s="2">
        <v>0.531</v>
      </c>
      <c r="N23" s="2"/>
      <c r="O23" s="2"/>
      <c r="P23" s="2"/>
      <c r="Q23" s="2"/>
      <c r="R23" s="2"/>
      <c r="S23" s="2"/>
      <c r="T23" s="2">
        <v>10.4</v>
      </c>
      <c r="U23" s="2"/>
      <c r="V23" s="2">
        <v>0.85</v>
      </c>
      <c r="W23" s="2"/>
      <c r="X23" s="2">
        <v>72.2</v>
      </c>
      <c r="Y23" s="2"/>
      <c r="Z23" s="2"/>
      <c r="AA23" s="2">
        <v>9.27</v>
      </c>
      <c r="AB23" s="2"/>
      <c r="AC23" s="2">
        <v>0.928</v>
      </c>
      <c r="AD23" s="2"/>
      <c r="AE23" s="2">
        <v>18.6</v>
      </c>
      <c r="AF23" s="2"/>
      <c r="AG23" s="2">
        <v>0.029</v>
      </c>
      <c r="AH23" s="2">
        <v>0.861</v>
      </c>
      <c r="AI23" s="2"/>
      <c r="AJ23" s="2">
        <v>336</v>
      </c>
      <c r="AK23" s="2"/>
      <c r="AL23" s="2">
        <v>0.0022</v>
      </c>
      <c r="AM23" s="2"/>
      <c r="AN23" s="2"/>
      <c r="AO23" s="2"/>
      <c r="AP23" s="2"/>
    </row>
    <row r="24" spans="1:42" ht="12.75">
      <c r="A24" s="2" t="s">
        <v>42</v>
      </c>
      <c r="B24" s="2">
        <v>38211</v>
      </c>
      <c r="C24" s="2">
        <v>1115</v>
      </c>
      <c r="D24" s="2"/>
      <c r="E24" s="2">
        <v>7.19</v>
      </c>
      <c r="F24" s="2">
        <v>546</v>
      </c>
      <c r="G24" s="2">
        <v>4.22</v>
      </c>
      <c r="H24" s="2"/>
      <c r="I24" s="2">
        <v>168</v>
      </c>
      <c r="J24" s="2"/>
      <c r="K24" s="2">
        <v>0.04</v>
      </c>
      <c r="L24" s="2">
        <v>57.1</v>
      </c>
      <c r="M24" s="2">
        <v>0.42</v>
      </c>
      <c r="N24" s="2"/>
      <c r="O24" s="2"/>
      <c r="P24" s="2"/>
      <c r="Q24" s="2"/>
      <c r="R24" s="2"/>
      <c r="S24" s="2"/>
      <c r="T24" s="2">
        <v>10.6</v>
      </c>
      <c r="U24" s="2">
        <v>0.8</v>
      </c>
      <c r="V24" s="2">
        <v>0.85</v>
      </c>
      <c r="W24" s="2"/>
      <c r="X24" s="2">
        <v>70.8</v>
      </c>
      <c r="Y24" s="2"/>
      <c r="Z24" s="2"/>
      <c r="AA24" s="2">
        <v>9.38</v>
      </c>
      <c r="AB24" s="2"/>
      <c r="AC24" s="2">
        <v>0.967</v>
      </c>
      <c r="AD24" s="2"/>
      <c r="AE24" s="2">
        <v>19.6</v>
      </c>
      <c r="AF24" s="2"/>
      <c r="AG24" s="2">
        <v>0.048</v>
      </c>
      <c r="AH24" s="2">
        <v>0.11</v>
      </c>
      <c r="AI24" s="2"/>
      <c r="AJ24" s="2">
        <v>377</v>
      </c>
      <c r="AK24" s="2"/>
      <c r="AL24" s="2">
        <v>0.0003</v>
      </c>
      <c r="AM24" s="2"/>
      <c r="AN24" s="2"/>
      <c r="AO24" s="2"/>
      <c r="AP24" s="2"/>
    </row>
    <row r="25" spans="1:42" ht="12.75">
      <c r="A25" s="2" t="s">
        <v>42</v>
      </c>
      <c r="B25" s="2">
        <v>37104</v>
      </c>
      <c r="C25" s="2">
        <v>1450</v>
      </c>
      <c r="D25" s="2">
        <v>22.5</v>
      </c>
      <c r="E25" s="2">
        <v>6.81</v>
      </c>
      <c r="F25" s="2">
        <v>392</v>
      </c>
      <c r="G25" s="2">
        <v>0.1</v>
      </c>
      <c r="H25" s="2">
        <v>0.3</v>
      </c>
      <c r="I25" s="2">
        <v>164</v>
      </c>
      <c r="J25" s="2"/>
      <c r="K25" s="2">
        <v>0.02</v>
      </c>
      <c r="L25" s="2">
        <v>53.8</v>
      </c>
      <c r="M25" s="2">
        <v>0.362</v>
      </c>
      <c r="N25" s="2"/>
      <c r="O25" s="2"/>
      <c r="P25" s="2">
        <v>0.05</v>
      </c>
      <c r="Q25" s="2"/>
      <c r="R25" s="2"/>
      <c r="S25" s="2"/>
      <c r="T25" s="2">
        <v>10.5</v>
      </c>
      <c r="U25" s="2">
        <v>2.7</v>
      </c>
      <c r="V25" s="2">
        <v>3.58</v>
      </c>
      <c r="W25" s="2"/>
      <c r="X25" s="2">
        <v>84.1</v>
      </c>
      <c r="Y25" s="2">
        <v>0.003</v>
      </c>
      <c r="Z25" s="2"/>
      <c r="AA25" s="2">
        <v>9.79</v>
      </c>
      <c r="AB25" s="2"/>
      <c r="AC25" s="2">
        <v>0.834</v>
      </c>
      <c r="AD25" s="2"/>
      <c r="AE25" s="2">
        <v>19.2</v>
      </c>
      <c r="AF25" s="2"/>
      <c r="AG25" s="2">
        <v>0.024</v>
      </c>
      <c r="AH25" s="2">
        <v>0.04</v>
      </c>
      <c r="AI25" s="2">
        <v>0.7</v>
      </c>
      <c r="AJ25" s="2">
        <v>392</v>
      </c>
      <c r="AK25" s="2">
        <v>0.7</v>
      </c>
      <c r="AL25" s="2"/>
      <c r="AM25" s="2"/>
      <c r="AN25" s="2"/>
      <c r="AO25" s="2"/>
      <c r="AP25" s="2"/>
    </row>
    <row r="26" spans="1:42" ht="12.75">
      <c r="A26" s="2" t="s">
        <v>42</v>
      </c>
      <c r="B26" s="2">
        <v>38475</v>
      </c>
      <c r="C26" s="2">
        <v>1045</v>
      </c>
      <c r="D26" s="2"/>
      <c r="E26" s="2">
        <v>7.23</v>
      </c>
      <c r="F26" s="2">
        <v>444</v>
      </c>
      <c r="G26" s="2">
        <v>5.95</v>
      </c>
      <c r="H26" s="2"/>
      <c r="I26" s="2">
        <v>174</v>
      </c>
      <c r="J26" s="2"/>
      <c r="K26" s="2"/>
      <c r="L26" s="2">
        <v>69.1</v>
      </c>
      <c r="M26" s="2">
        <v>0.391</v>
      </c>
      <c r="N26" s="2"/>
      <c r="O26" s="2"/>
      <c r="P26" s="2">
        <v>0.169</v>
      </c>
      <c r="Q26" s="2"/>
      <c r="R26" s="2"/>
      <c r="S26" s="2"/>
      <c r="T26" s="2">
        <v>12.4</v>
      </c>
      <c r="U26" s="2"/>
      <c r="V26" s="2">
        <v>0.85</v>
      </c>
      <c r="W26" s="2"/>
      <c r="X26" s="2">
        <v>78.8</v>
      </c>
      <c r="Y26" s="2"/>
      <c r="Z26" s="2"/>
      <c r="AA26" s="2">
        <v>9.88</v>
      </c>
      <c r="AB26" s="2"/>
      <c r="AC26" s="2">
        <v>0.86</v>
      </c>
      <c r="AD26" s="2"/>
      <c r="AE26" s="2">
        <v>20.8</v>
      </c>
      <c r="AF26" s="2"/>
      <c r="AG26" s="2"/>
      <c r="AH26" s="2">
        <v>0.519</v>
      </c>
      <c r="AI26" s="2"/>
      <c r="AJ26" s="2">
        <v>337</v>
      </c>
      <c r="AK26" s="2"/>
      <c r="AL26" s="2">
        <v>0.0035</v>
      </c>
      <c r="AM26" s="2">
        <v>0.01</v>
      </c>
      <c r="AN26" s="2"/>
      <c r="AO26" s="2"/>
      <c r="AP26" s="2"/>
    </row>
    <row r="37" ht="12.75">
      <c r="A37" t="s">
        <v>115</v>
      </c>
    </row>
    <row r="38" ht="12.75">
      <c r="A38" s="5">
        <v>71827009</v>
      </c>
    </row>
    <row r="39" ht="12.75">
      <c r="A39" t="s">
        <v>118</v>
      </c>
    </row>
    <row r="40" ht="12.75">
      <c r="A40" s="7">
        <v>3</v>
      </c>
    </row>
    <row r="41" spans="1:41" ht="12.75">
      <c r="A41" t="s">
        <v>106</v>
      </c>
      <c r="D41">
        <f>AVERAGE(D$2:D$40)</f>
        <v>22.425</v>
      </c>
      <c r="E41">
        <f aca="true" t="shared" si="0" ref="E41:AO41">AVERAGE(E$2:E$40)</f>
        <v>7.150400000000001</v>
      </c>
      <c r="F41">
        <f t="shared" si="0"/>
        <v>501.76</v>
      </c>
      <c r="G41">
        <f t="shared" si="0"/>
        <v>3.2369565217391307</v>
      </c>
      <c r="H41">
        <f t="shared" si="0"/>
        <v>0.39411764705882346</v>
      </c>
      <c r="I41">
        <f t="shared" si="0"/>
        <v>171.8</v>
      </c>
      <c r="J41" t="e">
        <f t="shared" si="0"/>
        <v>#DIV/0!</v>
      </c>
      <c r="K41">
        <f t="shared" si="0"/>
        <v>0.02955</v>
      </c>
      <c r="L41">
        <f t="shared" si="0"/>
        <v>57.26399999999998</v>
      </c>
      <c r="M41">
        <f t="shared" si="0"/>
        <v>0.40828000000000003</v>
      </c>
      <c r="N41" t="e">
        <f t="shared" si="0"/>
        <v>#DIV/0!</v>
      </c>
      <c r="O41" t="e">
        <f t="shared" si="0"/>
        <v>#DIV/0!</v>
      </c>
      <c r="P41">
        <f t="shared" si="0"/>
        <v>0.18017647058823527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10.92608695652174</v>
      </c>
      <c r="U41">
        <f t="shared" si="0"/>
        <v>2.5615384615384618</v>
      </c>
      <c r="V41">
        <f t="shared" si="0"/>
        <v>5.285599999999999</v>
      </c>
      <c r="W41" t="e">
        <f t="shared" si="0"/>
        <v>#DIV/0!</v>
      </c>
      <c r="X41">
        <f t="shared" si="0"/>
        <v>74.68399999999998</v>
      </c>
      <c r="Y41">
        <f t="shared" si="0"/>
        <v>0.0029090909090909098</v>
      </c>
      <c r="Z41" t="e">
        <f t="shared" si="0"/>
        <v>#DIV/0!</v>
      </c>
      <c r="AA41">
        <f t="shared" si="0"/>
        <v>9.3188</v>
      </c>
      <c r="AB41" t="e">
        <f t="shared" si="0"/>
        <v>#DIV/0!</v>
      </c>
      <c r="AC41">
        <f t="shared" si="0"/>
        <v>0.83988</v>
      </c>
      <c r="AD41" t="e">
        <f t="shared" si="0"/>
        <v>#DIV/0!</v>
      </c>
      <c r="AE41">
        <f t="shared" si="0"/>
        <v>18.948000000000004</v>
      </c>
      <c r="AF41" t="e">
        <f t="shared" si="0"/>
        <v>#DIV/0!</v>
      </c>
      <c r="AG41">
        <f t="shared" si="0"/>
        <v>0.03300000000000001</v>
      </c>
      <c r="AH41">
        <f t="shared" si="0"/>
        <v>0.2396</v>
      </c>
      <c r="AI41">
        <f t="shared" si="0"/>
        <v>0.7000000000000001</v>
      </c>
      <c r="AJ41">
        <f t="shared" si="0"/>
        <v>368.32</v>
      </c>
      <c r="AK41">
        <f t="shared" si="0"/>
        <v>0.7000000000000001</v>
      </c>
      <c r="AL41">
        <f t="shared" si="0"/>
        <v>0.0017650000000000005</v>
      </c>
      <c r="AM41">
        <f t="shared" si="0"/>
        <v>0.012374999999999999</v>
      </c>
      <c r="AN41">
        <f t="shared" si="0"/>
        <v>0.005</v>
      </c>
      <c r="AO41">
        <f t="shared" si="0"/>
        <v>0.005</v>
      </c>
    </row>
    <row r="42" spans="1:41" ht="12.75">
      <c r="A42" t="s">
        <v>107</v>
      </c>
      <c r="D42">
        <f>MEDIAN(D$2:D$40)</f>
        <v>22.5</v>
      </c>
      <c r="E42">
        <f aca="true" t="shared" si="1" ref="E42:AO42">MEDIAN(E$2:E$40)</f>
        <v>7.18</v>
      </c>
      <c r="F42">
        <f t="shared" si="1"/>
        <v>532</v>
      </c>
      <c r="G42">
        <f t="shared" si="1"/>
        <v>3.08</v>
      </c>
      <c r="H42">
        <f t="shared" si="1"/>
        <v>0.2</v>
      </c>
      <c r="I42">
        <f t="shared" si="1"/>
        <v>172</v>
      </c>
      <c r="J42" t="e">
        <f t="shared" si="1"/>
        <v>#NUM!</v>
      </c>
      <c r="K42">
        <f t="shared" si="1"/>
        <v>0.028499999999999998</v>
      </c>
      <c r="L42">
        <f t="shared" si="1"/>
        <v>57.1</v>
      </c>
      <c r="M42">
        <f t="shared" si="1"/>
        <v>0.391</v>
      </c>
      <c r="N42" t="e">
        <f t="shared" si="1"/>
        <v>#NUM!</v>
      </c>
      <c r="O42" t="e">
        <f t="shared" si="1"/>
        <v>#NUM!</v>
      </c>
      <c r="P42">
        <f t="shared" si="1"/>
        <v>0.087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10.9</v>
      </c>
      <c r="U42">
        <f t="shared" si="1"/>
        <v>2.1</v>
      </c>
      <c r="V42">
        <f t="shared" si="1"/>
        <v>2.18</v>
      </c>
      <c r="W42" t="e">
        <f t="shared" si="1"/>
        <v>#NUM!</v>
      </c>
      <c r="X42">
        <f t="shared" si="1"/>
        <v>72.2</v>
      </c>
      <c r="Y42">
        <f t="shared" si="1"/>
        <v>0.003</v>
      </c>
      <c r="Z42" t="e">
        <f t="shared" si="1"/>
        <v>#NUM!</v>
      </c>
      <c r="AA42">
        <f t="shared" si="1"/>
        <v>9.18</v>
      </c>
      <c r="AB42" t="e">
        <f t="shared" si="1"/>
        <v>#NUM!</v>
      </c>
      <c r="AC42">
        <f t="shared" si="1"/>
        <v>0.864</v>
      </c>
      <c r="AD42" t="e">
        <f t="shared" si="1"/>
        <v>#NUM!</v>
      </c>
      <c r="AE42">
        <f t="shared" si="1"/>
        <v>18.8</v>
      </c>
      <c r="AF42" t="e">
        <f t="shared" si="1"/>
        <v>#NUM!</v>
      </c>
      <c r="AG42">
        <f t="shared" si="1"/>
        <v>0.029</v>
      </c>
      <c r="AH42">
        <f t="shared" si="1"/>
        <v>0.17</v>
      </c>
      <c r="AI42">
        <f t="shared" si="1"/>
        <v>0.7</v>
      </c>
      <c r="AJ42">
        <f t="shared" si="1"/>
        <v>350</v>
      </c>
      <c r="AK42">
        <f t="shared" si="1"/>
        <v>0.7</v>
      </c>
      <c r="AL42">
        <f t="shared" si="1"/>
        <v>0.002</v>
      </c>
      <c r="AM42">
        <f t="shared" si="1"/>
        <v>0.01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22.6</v>
      </c>
      <c r="E43">
        <f aca="true" t="shared" si="2" ref="E43:AO43">MAX(E$2:E$40)</f>
        <v>8.08</v>
      </c>
      <c r="F43">
        <f t="shared" si="2"/>
        <v>776</v>
      </c>
      <c r="G43">
        <f t="shared" si="2"/>
        <v>15.46</v>
      </c>
      <c r="H43">
        <f t="shared" si="2"/>
        <v>3.8</v>
      </c>
      <c r="I43">
        <f t="shared" si="2"/>
        <v>182</v>
      </c>
      <c r="J43">
        <f t="shared" si="2"/>
        <v>0</v>
      </c>
      <c r="K43">
        <f t="shared" si="2"/>
        <v>0.04</v>
      </c>
      <c r="L43">
        <f t="shared" si="2"/>
        <v>76.1</v>
      </c>
      <c r="M43">
        <f t="shared" si="2"/>
        <v>0.602</v>
      </c>
      <c r="N43">
        <f t="shared" si="2"/>
        <v>0</v>
      </c>
      <c r="O43">
        <f t="shared" si="2"/>
        <v>0</v>
      </c>
      <c r="P43">
        <f t="shared" si="2"/>
        <v>1.7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13.6</v>
      </c>
      <c r="U43">
        <f t="shared" si="2"/>
        <v>6.2</v>
      </c>
      <c r="V43">
        <f t="shared" si="2"/>
        <v>49.18</v>
      </c>
      <c r="W43">
        <f t="shared" si="2"/>
        <v>0</v>
      </c>
      <c r="X43">
        <f t="shared" si="2"/>
        <v>90.5</v>
      </c>
      <c r="Y43">
        <f t="shared" si="2"/>
        <v>0.006</v>
      </c>
      <c r="Z43">
        <f t="shared" si="2"/>
        <v>0</v>
      </c>
      <c r="AA43">
        <f t="shared" si="2"/>
        <v>10.9</v>
      </c>
      <c r="AB43">
        <f t="shared" si="2"/>
        <v>0</v>
      </c>
      <c r="AC43">
        <f t="shared" si="2"/>
        <v>1.14</v>
      </c>
      <c r="AD43">
        <f t="shared" si="2"/>
        <v>0</v>
      </c>
      <c r="AE43">
        <f t="shared" si="2"/>
        <v>23</v>
      </c>
      <c r="AF43">
        <f t="shared" si="2"/>
        <v>0</v>
      </c>
      <c r="AG43">
        <f t="shared" si="2"/>
        <v>0.07</v>
      </c>
      <c r="AH43">
        <f t="shared" si="2"/>
        <v>0.861</v>
      </c>
      <c r="AI43">
        <f t="shared" si="2"/>
        <v>0.7</v>
      </c>
      <c r="AJ43">
        <f t="shared" si="2"/>
        <v>972</v>
      </c>
      <c r="AK43">
        <f t="shared" si="2"/>
        <v>0.7</v>
      </c>
      <c r="AL43">
        <f t="shared" si="2"/>
        <v>0.0035</v>
      </c>
      <c r="AM43">
        <f t="shared" si="2"/>
        <v>0.023</v>
      </c>
      <c r="AN43">
        <f t="shared" si="2"/>
        <v>0.005</v>
      </c>
      <c r="AO43">
        <f t="shared" si="2"/>
        <v>0.005</v>
      </c>
    </row>
    <row r="44" spans="1:41" ht="12.75">
      <c r="A44" t="s">
        <v>108</v>
      </c>
      <c r="D44">
        <f>MIN(D$2:D$40)</f>
        <v>22.2</v>
      </c>
      <c r="E44">
        <f aca="true" t="shared" si="3" ref="E44:AO44">MIN(E$2:E$40)</f>
        <v>6.2</v>
      </c>
      <c r="F44">
        <f t="shared" si="3"/>
        <v>0</v>
      </c>
      <c r="G44">
        <f t="shared" si="3"/>
        <v>0</v>
      </c>
      <c r="H44">
        <f t="shared" si="3"/>
        <v>0</v>
      </c>
      <c r="I44">
        <f t="shared" si="3"/>
        <v>164</v>
      </c>
      <c r="J44">
        <f t="shared" si="3"/>
        <v>0</v>
      </c>
      <c r="K44">
        <f t="shared" si="3"/>
        <v>0.02</v>
      </c>
      <c r="L44">
        <f t="shared" si="3"/>
        <v>42.8</v>
      </c>
      <c r="M44">
        <f t="shared" si="3"/>
        <v>0.226</v>
      </c>
      <c r="N44">
        <f t="shared" si="3"/>
        <v>0</v>
      </c>
      <c r="O44">
        <f t="shared" si="3"/>
        <v>0</v>
      </c>
      <c r="P44">
        <f t="shared" si="3"/>
        <v>0.05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9.1</v>
      </c>
      <c r="U44">
        <f t="shared" si="3"/>
        <v>0.3</v>
      </c>
      <c r="V44">
        <f t="shared" si="3"/>
        <v>0.52</v>
      </c>
      <c r="W44">
        <f t="shared" si="3"/>
        <v>0</v>
      </c>
      <c r="X44">
        <f t="shared" si="3"/>
        <v>67.6</v>
      </c>
      <c r="Y44">
        <f t="shared" si="3"/>
        <v>0.001</v>
      </c>
      <c r="Z44">
        <f t="shared" si="3"/>
        <v>0</v>
      </c>
      <c r="AA44">
        <f t="shared" si="3"/>
        <v>8.21</v>
      </c>
      <c r="AB44">
        <f t="shared" si="3"/>
        <v>0</v>
      </c>
      <c r="AC44">
        <f t="shared" si="3"/>
        <v>0.2</v>
      </c>
      <c r="AD44">
        <f t="shared" si="3"/>
        <v>0</v>
      </c>
      <c r="AE44">
        <f t="shared" si="3"/>
        <v>14.7</v>
      </c>
      <c r="AF44">
        <f t="shared" si="3"/>
        <v>0</v>
      </c>
      <c r="AG44">
        <f t="shared" si="3"/>
        <v>0.02</v>
      </c>
      <c r="AH44">
        <f t="shared" si="3"/>
        <v>0.04</v>
      </c>
      <c r="AI44">
        <f t="shared" si="3"/>
        <v>0.7</v>
      </c>
      <c r="AJ44">
        <f t="shared" si="3"/>
        <v>284</v>
      </c>
      <c r="AK44">
        <f t="shared" si="3"/>
        <v>0.7</v>
      </c>
      <c r="AL44">
        <f t="shared" si="3"/>
        <v>0.0003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0.1750000000000007</v>
      </c>
      <c r="E45">
        <f aca="true" t="shared" si="4" ref="E45:AO45">E43-E41</f>
        <v>0.9295999999999989</v>
      </c>
      <c r="F45">
        <f t="shared" si="4"/>
        <v>274.24</v>
      </c>
      <c r="G45">
        <f t="shared" si="4"/>
        <v>12.22304347826087</v>
      </c>
      <c r="H45">
        <f t="shared" si="4"/>
        <v>3.4058823529411764</v>
      </c>
      <c r="I45">
        <f t="shared" si="4"/>
        <v>10.199999999999989</v>
      </c>
      <c r="J45" t="e">
        <f t="shared" si="4"/>
        <v>#DIV/0!</v>
      </c>
      <c r="K45">
        <f t="shared" si="4"/>
        <v>0.010450000000000001</v>
      </c>
      <c r="L45">
        <f t="shared" si="4"/>
        <v>18.836000000000013</v>
      </c>
      <c r="M45">
        <f t="shared" si="4"/>
        <v>0.19371999999999995</v>
      </c>
      <c r="N45" t="e">
        <f t="shared" si="4"/>
        <v>#DIV/0!</v>
      </c>
      <c r="O45" t="e">
        <f t="shared" si="4"/>
        <v>#DIV/0!</v>
      </c>
      <c r="P45">
        <f t="shared" si="4"/>
        <v>1.5198235294117648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2.67391304347826</v>
      </c>
      <c r="U45">
        <f t="shared" si="4"/>
        <v>3.6384615384615384</v>
      </c>
      <c r="V45">
        <f t="shared" si="4"/>
        <v>43.894400000000005</v>
      </c>
      <c r="W45" t="e">
        <f t="shared" si="4"/>
        <v>#DIV/0!</v>
      </c>
      <c r="X45">
        <f t="shared" si="4"/>
        <v>15.816000000000017</v>
      </c>
      <c r="Y45">
        <f t="shared" si="4"/>
        <v>0.0030909090909090903</v>
      </c>
      <c r="Z45" t="e">
        <f t="shared" si="4"/>
        <v>#DIV/0!</v>
      </c>
      <c r="AA45">
        <f t="shared" si="4"/>
        <v>1.5812000000000008</v>
      </c>
      <c r="AB45" t="e">
        <f t="shared" si="4"/>
        <v>#DIV/0!</v>
      </c>
      <c r="AC45">
        <f t="shared" si="4"/>
        <v>0.30011999999999994</v>
      </c>
      <c r="AD45" t="e">
        <f t="shared" si="4"/>
        <v>#DIV/0!</v>
      </c>
      <c r="AE45">
        <f t="shared" si="4"/>
        <v>4.051999999999996</v>
      </c>
      <c r="AF45" t="e">
        <f t="shared" si="4"/>
        <v>#DIV/0!</v>
      </c>
      <c r="AG45">
        <f t="shared" si="4"/>
        <v>0.037</v>
      </c>
      <c r="AH45">
        <f t="shared" si="4"/>
        <v>0.6214</v>
      </c>
      <c r="AI45">
        <f t="shared" si="4"/>
        <v>0</v>
      </c>
      <c r="AJ45">
        <f t="shared" si="4"/>
        <v>603.6800000000001</v>
      </c>
      <c r="AK45">
        <f t="shared" si="4"/>
        <v>0</v>
      </c>
      <c r="AL45">
        <f t="shared" si="4"/>
        <v>0.0017349999999999996</v>
      </c>
      <c r="AM45">
        <f t="shared" si="4"/>
        <v>0.010625</v>
      </c>
      <c r="AN45">
        <f t="shared" si="4"/>
        <v>0</v>
      </c>
      <c r="AO45">
        <f t="shared" si="4"/>
        <v>0</v>
      </c>
    </row>
    <row r="46" spans="1:41" ht="12.75">
      <c r="A46" t="s">
        <v>111</v>
      </c>
      <c r="D46">
        <f>D41-D44</f>
        <v>0.22500000000000142</v>
      </c>
      <c r="E46">
        <f aca="true" t="shared" si="5" ref="E46:AO46">E41-E44</f>
        <v>0.950400000000001</v>
      </c>
      <c r="F46">
        <f t="shared" si="5"/>
        <v>501.76</v>
      </c>
      <c r="G46">
        <f t="shared" si="5"/>
        <v>3.2369565217391307</v>
      </c>
      <c r="H46">
        <f t="shared" si="5"/>
        <v>0.39411764705882346</v>
      </c>
      <c r="I46">
        <f t="shared" si="5"/>
        <v>7.800000000000011</v>
      </c>
      <c r="J46" t="e">
        <f t="shared" si="5"/>
        <v>#DIV/0!</v>
      </c>
      <c r="K46">
        <f t="shared" si="5"/>
        <v>0.00955</v>
      </c>
      <c r="L46">
        <f t="shared" si="5"/>
        <v>14.463999999999984</v>
      </c>
      <c r="M46">
        <f t="shared" si="5"/>
        <v>0.18228000000000003</v>
      </c>
      <c r="N46" t="e">
        <f t="shared" si="5"/>
        <v>#DIV/0!</v>
      </c>
      <c r="O46" t="e">
        <f t="shared" si="5"/>
        <v>#DIV/0!</v>
      </c>
      <c r="P46">
        <f t="shared" si="5"/>
        <v>0.13017647058823528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1.8260869565217401</v>
      </c>
      <c r="U46">
        <f t="shared" si="5"/>
        <v>2.261538461538462</v>
      </c>
      <c r="V46">
        <f t="shared" si="5"/>
        <v>4.765599999999999</v>
      </c>
      <c r="W46" t="e">
        <f t="shared" si="5"/>
        <v>#DIV/0!</v>
      </c>
      <c r="X46">
        <f t="shared" si="5"/>
        <v>7.083999999999989</v>
      </c>
      <c r="Y46">
        <f t="shared" si="5"/>
        <v>0.0019090909090909098</v>
      </c>
      <c r="Z46" t="e">
        <f t="shared" si="5"/>
        <v>#DIV/0!</v>
      </c>
      <c r="AA46">
        <f t="shared" si="5"/>
        <v>1.1087999999999987</v>
      </c>
      <c r="AB46" t="e">
        <f t="shared" si="5"/>
        <v>#DIV/0!</v>
      </c>
      <c r="AC46">
        <f t="shared" si="5"/>
        <v>0.63988</v>
      </c>
      <c r="AD46" t="e">
        <f t="shared" si="5"/>
        <v>#DIV/0!</v>
      </c>
      <c r="AE46">
        <f t="shared" si="5"/>
        <v>4.248000000000005</v>
      </c>
      <c r="AF46" t="e">
        <f t="shared" si="5"/>
        <v>#DIV/0!</v>
      </c>
      <c r="AG46">
        <f t="shared" si="5"/>
        <v>0.013000000000000008</v>
      </c>
      <c r="AH46">
        <f t="shared" si="5"/>
        <v>0.1996</v>
      </c>
      <c r="AI46">
        <f t="shared" si="5"/>
        <v>0</v>
      </c>
      <c r="AJ46">
        <f t="shared" si="5"/>
        <v>84.32</v>
      </c>
      <c r="AK46">
        <f t="shared" si="5"/>
        <v>0</v>
      </c>
      <c r="AL46">
        <f t="shared" si="5"/>
        <v>0.0014650000000000006</v>
      </c>
      <c r="AM46">
        <f t="shared" si="5"/>
        <v>0.007374999999999999</v>
      </c>
      <c r="AN46">
        <f t="shared" si="5"/>
        <v>0</v>
      </c>
      <c r="AO46">
        <f t="shared" si="5"/>
        <v>0</v>
      </c>
    </row>
    <row r="47" spans="1:41" ht="12.75">
      <c r="A47" t="s">
        <v>112</v>
      </c>
      <c r="D47">
        <f>STDEV(D2:D40)</f>
        <v>0.12154310870109955</v>
      </c>
      <c r="E47">
        <f aca="true" t="shared" si="6" ref="E47:AO47">STDEV(E2:E40)</f>
        <v>0.304062493576542</v>
      </c>
      <c r="F47">
        <f t="shared" si="6"/>
        <v>125.92798206382349</v>
      </c>
      <c r="G47">
        <f t="shared" si="6"/>
        <v>3.2134878173985926</v>
      </c>
      <c r="H47">
        <f t="shared" si="6"/>
        <v>0.8856287231645762</v>
      </c>
      <c r="I47">
        <f t="shared" si="6"/>
        <v>4.856267428111155</v>
      </c>
      <c r="J47" t="e">
        <f t="shared" si="6"/>
        <v>#DIV/0!</v>
      </c>
      <c r="K47">
        <f t="shared" si="6"/>
        <v>0.009848724202710367</v>
      </c>
      <c r="L47">
        <f t="shared" si="6"/>
        <v>7.245623966689758</v>
      </c>
      <c r="M47">
        <f t="shared" si="6"/>
        <v>0.08510753981483245</v>
      </c>
      <c r="N47" t="e">
        <f t="shared" si="6"/>
        <v>#DIV/0!</v>
      </c>
      <c r="O47" t="e">
        <f t="shared" si="6"/>
        <v>#DIV/0!</v>
      </c>
      <c r="P47">
        <f t="shared" si="6"/>
        <v>0.3931119807532768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1.153735983389446</v>
      </c>
      <c r="U47">
        <f t="shared" si="6"/>
        <v>2.225435710723655</v>
      </c>
      <c r="V47">
        <f t="shared" si="6"/>
        <v>9.669754857285678</v>
      </c>
      <c r="W47" t="e">
        <f t="shared" si="6"/>
        <v>#DIV/0!</v>
      </c>
      <c r="X47">
        <f t="shared" si="6"/>
        <v>5.903507432027335</v>
      </c>
      <c r="Y47">
        <f t="shared" si="6"/>
        <v>0.0012210278829367866</v>
      </c>
      <c r="Z47" t="e">
        <f t="shared" si="6"/>
        <v>#DIV/0!</v>
      </c>
      <c r="AA47">
        <f t="shared" si="6"/>
        <v>0.6013756452224153</v>
      </c>
      <c r="AB47" t="e">
        <f t="shared" si="6"/>
        <v>#DIV/0!</v>
      </c>
      <c r="AC47">
        <f t="shared" si="6"/>
        <v>0.17962978594876786</v>
      </c>
      <c r="AD47" t="e">
        <f t="shared" si="6"/>
        <v>#DIV/0!</v>
      </c>
      <c r="AE47">
        <f t="shared" si="6"/>
        <v>1.7696798203817785</v>
      </c>
      <c r="AF47" t="e">
        <f t="shared" si="6"/>
        <v>#DIV/0!</v>
      </c>
      <c r="AG47">
        <f t="shared" si="6"/>
        <v>0.013967820159208796</v>
      </c>
      <c r="AH47">
        <f t="shared" si="6"/>
        <v>0.20501788539864838</v>
      </c>
      <c r="AI47">
        <f t="shared" si="6"/>
        <v>1.199177923332954E-16</v>
      </c>
      <c r="AJ47">
        <f t="shared" si="6"/>
        <v>128.77555409833548</v>
      </c>
      <c r="AK47">
        <f t="shared" si="6"/>
        <v>1.199177923332954E-16</v>
      </c>
      <c r="AL47">
        <f t="shared" si="6"/>
        <v>0.0013891591549907928</v>
      </c>
      <c r="AM47">
        <f t="shared" si="6"/>
        <v>0.007089982873241456</v>
      </c>
      <c r="AN47">
        <f t="shared" si="6"/>
        <v>0</v>
      </c>
      <c r="AO47">
        <f t="shared" si="6"/>
        <v>0</v>
      </c>
    </row>
    <row r="48" spans="1:41" ht="12.75">
      <c r="A48" t="s">
        <v>113</v>
      </c>
      <c r="D48">
        <f>VAR(D2:D11)</f>
        <v>0.0165555555555556</v>
      </c>
      <c r="E48">
        <f aca="true" t="shared" si="7" ref="E48:AO48">VAR(E2:E11)</f>
        <v>0.12211222222221194</v>
      </c>
      <c r="F48">
        <f t="shared" si="7"/>
        <v>27955.61111111111</v>
      </c>
      <c r="G48">
        <f t="shared" si="7"/>
        <v>1.5105955555555555</v>
      </c>
      <c r="H48">
        <f t="shared" si="7"/>
        <v>0.01377777777777777</v>
      </c>
      <c r="I48">
        <f t="shared" si="7"/>
        <v>22.17777777777519</v>
      </c>
      <c r="J48" t="e">
        <f t="shared" si="7"/>
        <v>#DIV/0!</v>
      </c>
      <c r="K48">
        <f t="shared" si="7"/>
        <v>2.890000000000001E-05</v>
      </c>
      <c r="L48">
        <f t="shared" si="7"/>
        <v>66.71066666666674</v>
      </c>
      <c r="M48">
        <f t="shared" si="7"/>
        <v>0.005817155555555558</v>
      </c>
      <c r="N48" t="e">
        <f t="shared" si="7"/>
        <v>#DIV/0!</v>
      </c>
      <c r="O48" t="e">
        <f t="shared" si="7"/>
        <v>#DIV/0!</v>
      </c>
      <c r="P48">
        <f t="shared" si="7"/>
        <v>0.0007467111111111113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1.058777777777752</v>
      </c>
      <c r="U48">
        <f t="shared" si="7"/>
        <v>5.344888888888886</v>
      </c>
      <c r="V48">
        <f t="shared" si="7"/>
        <v>206.05564555555551</v>
      </c>
      <c r="W48" t="e">
        <f t="shared" si="7"/>
        <v>#DIV/0!</v>
      </c>
      <c r="X48">
        <f t="shared" si="7"/>
        <v>41.05288888889077</v>
      </c>
      <c r="Y48">
        <f t="shared" si="7"/>
        <v>1.6555555555555555E-06</v>
      </c>
      <c r="Z48" t="e">
        <f t="shared" si="7"/>
        <v>#DIV/0!</v>
      </c>
      <c r="AA48">
        <f t="shared" si="7"/>
        <v>0.5268322222222221</v>
      </c>
      <c r="AB48" t="e">
        <f t="shared" si="7"/>
        <v>#DIV/0!</v>
      </c>
      <c r="AC48">
        <f t="shared" si="7"/>
        <v>0.06342648888888923</v>
      </c>
      <c r="AD48" t="e">
        <f t="shared" si="7"/>
        <v>#DIV/0!</v>
      </c>
      <c r="AE48">
        <f t="shared" si="7"/>
        <v>5.827111111110905</v>
      </c>
      <c r="AF48" t="e">
        <f t="shared" si="7"/>
        <v>#DIV/0!</v>
      </c>
      <c r="AG48">
        <f t="shared" si="7"/>
        <v>0.0002713444444444449</v>
      </c>
      <c r="AH48">
        <f t="shared" si="7"/>
        <v>0.01507644444444444</v>
      </c>
      <c r="AI48">
        <f t="shared" si="7"/>
        <v>1.479114197289397E-32</v>
      </c>
      <c r="AJ48">
        <f t="shared" si="7"/>
        <v>860.8444444444548</v>
      </c>
      <c r="AK48">
        <f t="shared" si="7"/>
        <v>1.479114197289397E-32</v>
      </c>
      <c r="AL48">
        <f t="shared" si="7"/>
        <v>1.2666666666666669E-06</v>
      </c>
      <c r="AM48">
        <f t="shared" si="7"/>
        <v>6.906666666666669E-05</v>
      </c>
      <c r="AN48">
        <f t="shared" si="7"/>
        <v>0</v>
      </c>
      <c r="AO48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2" width="8.57421875" style="0" bestFit="1" customWidth="1"/>
    <col min="13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1" width="7.57421875" style="0" bestFit="1" customWidth="1"/>
    <col min="22" max="22" width="8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8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43</v>
      </c>
      <c r="B2" s="2">
        <v>36843</v>
      </c>
      <c r="C2" s="2">
        <v>1420</v>
      </c>
      <c r="D2" s="2">
        <v>21.4</v>
      </c>
      <c r="E2" s="2">
        <v>7.69</v>
      </c>
      <c r="F2" s="2">
        <v>242</v>
      </c>
      <c r="G2" s="2">
        <v>0.2</v>
      </c>
      <c r="H2" s="2">
        <v>0.2</v>
      </c>
      <c r="I2" s="2">
        <v>104</v>
      </c>
      <c r="J2" s="2"/>
      <c r="K2" s="2">
        <v>0.02</v>
      </c>
      <c r="L2" s="2">
        <v>11</v>
      </c>
      <c r="M2" s="2">
        <v>0.482</v>
      </c>
      <c r="N2" s="2"/>
      <c r="O2" s="2"/>
      <c r="P2" s="2">
        <v>0.01</v>
      </c>
      <c r="Q2" s="2"/>
      <c r="R2" s="2"/>
      <c r="S2" s="2"/>
      <c r="T2" s="2">
        <v>6</v>
      </c>
      <c r="U2" s="2">
        <v>4.3</v>
      </c>
      <c r="V2" s="2">
        <v>29.58</v>
      </c>
      <c r="W2" s="2"/>
      <c r="X2" s="2">
        <v>25.9</v>
      </c>
      <c r="Y2" s="2">
        <v>0.003</v>
      </c>
      <c r="Z2" s="2"/>
      <c r="AA2" s="2">
        <v>11.6</v>
      </c>
      <c r="AB2" s="2"/>
      <c r="AC2" s="2">
        <v>0.458</v>
      </c>
      <c r="AD2" s="2"/>
      <c r="AE2" s="2">
        <v>4.32</v>
      </c>
      <c r="AF2" s="2"/>
      <c r="AG2" s="2">
        <v>0.007</v>
      </c>
      <c r="AH2" s="2">
        <v>0.04</v>
      </c>
      <c r="AI2" s="2">
        <v>0.7</v>
      </c>
      <c r="AJ2" s="2">
        <v>174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43</v>
      </c>
      <c r="B3" s="2">
        <v>36843</v>
      </c>
      <c r="C3" s="2">
        <v>1420</v>
      </c>
      <c r="D3" s="2">
        <v>21.4</v>
      </c>
      <c r="E3" s="2">
        <v>7.69</v>
      </c>
      <c r="F3" s="2">
        <v>242</v>
      </c>
      <c r="G3" s="2">
        <v>0.2</v>
      </c>
      <c r="H3" s="2">
        <v>0.2</v>
      </c>
      <c r="I3" s="2">
        <v>104</v>
      </c>
      <c r="J3" s="2"/>
      <c r="K3" s="2">
        <v>0.02</v>
      </c>
      <c r="L3" s="2">
        <v>11.3</v>
      </c>
      <c r="M3" s="2">
        <v>0.468</v>
      </c>
      <c r="N3" s="2"/>
      <c r="O3" s="2"/>
      <c r="P3" s="2">
        <v>0.01</v>
      </c>
      <c r="Q3" s="2"/>
      <c r="R3" s="2"/>
      <c r="S3" s="2"/>
      <c r="T3" s="2">
        <v>3.8</v>
      </c>
      <c r="U3" s="2">
        <v>4.2</v>
      </c>
      <c r="V3" s="2">
        <v>28.9</v>
      </c>
      <c r="W3" s="2"/>
      <c r="X3" s="2">
        <v>26.1</v>
      </c>
      <c r="Y3" s="2">
        <v>0.003</v>
      </c>
      <c r="Z3" s="2"/>
      <c r="AA3" s="2">
        <v>11.8</v>
      </c>
      <c r="AB3" s="2"/>
      <c r="AC3" s="2">
        <v>0.41</v>
      </c>
      <c r="AD3" s="2"/>
      <c r="AE3" s="2">
        <v>4.32</v>
      </c>
      <c r="AF3" s="2"/>
      <c r="AG3" s="2">
        <v>0.007</v>
      </c>
      <c r="AH3" s="2">
        <v>0.04</v>
      </c>
      <c r="AI3" s="2">
        <v>0.7</v>
      </c>
      <c r="AJ3" s="2">
        <v>172</v>
      </c>
      <c r="AK3" s="2">
        <v>0.7</v>
      </c>
      <c r="AL3" s="2"/>
      <c r="AM3" s="2"/>
      <c r="AN3" s="2"/>
      <c r="AO3" s="2"/>
      <c r="AP3" s="2"/>
    </row>
    <row r="4" spans="1:42" ht="12.75">
      <c r="A4" s="2" t="s">
        <v>43</v>
      </c>
      <c r="B4" s="2">
        <v>37013</v>
      </c>
      <c r="C4" s="2">
        <v>850</v>
      </c>
      <c r="D4" s="2">
        <v>21.5</v>
      </c>
      <c r="E4" s="2">
        <v>7.93</v>
      </c>
      <c r="F4" s="2">
        <v>0</v>
      </c>
      <c r="G4" s="2">
        <v>0.14</v>
      </c>
      <c r="H4" s="2">
        <v>0.6</v>
      </c>
      <c r="I4" s="2">
        <v>92.7</v>
      </c>
      <c r="J4" s="2"/>
      <c r="K4" s="2">
        <v>0.02</v>
      </c>
      <c r="L4" s="2">
        <v>12.4</v>
      </c>
      <c r="M4" s="2">
        <v>0.477</v>
      </c>
      <c r="N4" s="2"/>
      <c r="O4" s="2"/>
      <c r="P4" s="2">
        <v>0.01</v>
      </c>
      <c r="Q4" s="2"/>
      <c r="R4" s="2"/>
      <c r="S4" s="2"/>
      <c r="T4" s="2">
        <v>3.8</v>
      </c>
      <c r="U4" s="2">
        <v>3.6</v>
      </c>
      <c r="V4" s="2">
        <v>2.68</v>
      </c>
      <c r="W4" s="2"/>
      <c r="X4" s="2">
        <v>24.4</v>
      </c>
      <c r="Y4" s="2">
        <v>0.003</v>
      </c>
      <c r="Z4" s="2"/>
      <c r="AA4" s="2">
        <v>11.6</v>
      </c>
      <c r="AB4" s="2"/>
      <c r="AC4" s="2">
        <v>0.353</v>
      </c>
      <c r="AD4" s="2"/>
      <c r="AE4" s="2">
        <v>4.12</v>
      </c>
      <c r="AF4" s="2"/>
      <c r="AG4" s="2">
        <v>0.005</v>
      </c>
      <c r="AH4" s="2">
        <v>0.04</v>
      </c>
      <c r="AI4" s="2">
        <v>0.7</v>
      </c>
      <c r="AJ4" s="2">
        <v>148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43</v>
      </c>
      <c r="B5" s="2">
        <v>36928</v>
      </c>
      <c r="C5" s="2">
        <v>920</v>
      </c>
      <c r="D5" s="2">
        <v>20.4</v>
      </c>
      <c r="E5" s="2">
        <v>7.58</v>
      </c>
      <c r="F5" s="2">
        <v>237</v>
      </c>
      <c r="G5" s="2">
        <v>0</v>
      </c>
      <c r="H5" s="2">
        <v>0.2</v>
      </c>
      <c r="I5" s="2">
        <v>95.9</v>
      </c>
      <c r="J5" s="2"/>
      <c r="K5" s="2">
        <v>0.02</v>
      </c>
      <c r="L5" s="2">
        <v>12.3</v>
      </c>
      <c r="M5" s="2">
        <v>0.411</v>
      </c>
      <c r="N5" s="2"/>
      <c r="O5" s="2"/>
      <c r="P5" s="2">
        <v>0.01</v>
      </c>
      <c r="Q5" s="2"/>
      <c r="R5" s="2"/>
      <c r="S5" s="2"/>
      <c r="T5" s="2">
        <v>5.5</v>
      </c>
      <c r="U5" s="2">
        <v>3.8</v>
      </c>
      <c r="V5" s="2">
        <v>7.38</v>
      </c>
      <c r="W5" s="2"/>
      <c r="X5" s="2">
        <v>25.2</v>
      </c>
      <c r="Y5" s="2">
        <v>0.003</v>
      </c>
      <c r="Z5" s="2"/>
      <c r="AA5" s="2">
        <v>11.6</v>
      </c>
      <c r="AB5" s="2"/>
      <c r="AC5" s="2">
        <v>0.16</v>
      </c>
      <c r="AD5" s="2"/>
      <c r="AE5" s="2">
        <v>4.22</v>
      </c>
      <c r="AF5" s="2"/>
      <c r="AG5" s="2">
        <v>0.005</v>
      </c>
      <c r="AH5" s="2">
        <v>0.22</v>
      </c>
      <c r="AI5" s="2">
        <v>0.7</v>
      </c>
      <c r="AJ5" s="2">
        <v>166</v>
      </c>
      <c r="AK5" s="2">
        <v>0.7</v>
      </c>
      <c r="AL5" s="2"/>
      <c r="AM5" s="2"/>
      <c r="AN5" s="2"/>
      <c r="AO5" s="2"/>
      <c r="AP5" s="2"/>
    </row>
    <row r="6" spans="1:42" ht="12.75">
      <c r="A6" s="2" t="s">
        <v>43</v>
      </c>
      <c r="B6" s="2">
        <v>37104</v>
      </c>
      <c r="C6" s="2">
        <v>930</v>
      </c>
      <c r="D6" s="2">
        <v>23</v>
      </c>
      <c r="E6" s="2">
        <v>6.86</v>
      </c>
      <c r="F6" s="2">
        <v>178</v>
      </c>
      <c r="G6" s="2">
        <v>0.02</v>
      </c>
      <c r="H6" s="2">
        <v>0.3</v>
      </c>
      <c r="I6" s="2">
        <v>102</v>
      </c>
      <c r="J6" s="2"/>
      <c r="K6" s="2">
        <v>0.07</v>
      </c>
      <c r="L6" s="2">
        <v>12.6</v>
      </c>
      <c r="M6" s="2">
        <v>0.44</v>
      </c>
      <c r="N6" s="2"/>
      <c r="O6" s="2"/>
      <c r="P6" s="2">
        <v>0.01</v>
      </c>
      <c r="Q6" s="2"/>
      <c r="R6" s="2"/>
      <c r="S6" s="2"/>
      <c r="T6" s="2">
        <v>4.5</v>
      </c>
      <c r="U6" s="2">
        <v>2.4</v>
      </c>
      <c r="V6" s="2">
        <v>2.08</v>
      </c>
      <c r="W6" s="2"/>
      <c r="X6" s="2">
        <v>26.5</v>
      </c>
      <c r="Y6" s="2">
        <v>0.003</v>
      </c>
      <c r="Z6" s="2"/>
      <c r="AA6" s="2">
        <v>12.7</v>
      </c>
      <c r="AB6" s="2"/>
      <c r="AC6" s="2">
        <v>0.332</v>
      </c>
      <c r="AD6" s="2"/>
      <c r="AE6" s="2">
        <v>4.32</v>
      </c>
      <c r="AF6" s="2"/>
      <c r="AG6" s="2">
        <v>0.01</v>
      </c>
      <c r="AH6" s="2">
        <v>0.04</v>
      </c>
      <c r="AI6" s="2">
        <v>0.7</v>
      </c>
      <c r="AJ6" s="2">
        <v>178</v>
      </c>
      <c r="AK6" s="2">
        <v>0.7</v>
      </c>
      <c r="AL6" s="2"/>
      <c r="AM6" s="2"/>
      <c r="AN6" s="2"/>
      <c r="AO6" s="2"/>
      <c r="AP6" s="2"/>
    </row>
    <row r="7" spans="1:42" ht="12.75">
      <c r="A7" s="2" t="s">
        <v>43</v>
      </c>
      <c r="B7" s="2">
        <v>37293</v>
      </c>
      <c r="C7" s="2">
        <v>1300</v>
      </c>
      <c r="D7" s="2">
        <v>20.1</v>
      </c>
      <c r="E7" s="2">
        <v>7.78</v>
      </c>
      <c r="F7" s="2">
        <v>208</v>
      </c>
      <c r="G7" s="2">
        <v>0.13</v>
      </c>
      <c r="H7" s="2">
        <v>0.8</v>
      </c>
      <c r="I7" s="2">
        <v>92</v>
      </c>
      <c r="J7" s="2"/>
      <c r="K7" s="2">
        <v>0.02</v>
      </c>
      <c r="L7" s="2">
        <v>13.1</v>
      </c>
      <c r="M7" s="2">
        <v>0.396</v>
      </c>
      <c r="N7" s="2"/>
      <c r="O7" s="2"/>
      <c r="P7" s="2">
        <v>0.01</v>
      </c>
      <c r="Q7" s="2"/>
      <c r="R7" s="2"/>
      <c r="S7" s="2"/>
      <c r="T7" s="2">
        <v>4.5</v>
      </c>
      <c r="U7" s="2">
        <v>0.3</v>
      </c>
      <c r="V7" s="2">
        <v>0.38</v>
      </c>
      <c r="W7" s="2"/>
      <c r="X7" s="2">
        <v>25.4</v>
      </c>
      <c r="Y7" s="2">
        <v>0.003</v>
      </c>
      <c r="Z7" s="2"/>
      <c r="AA7" s="2">
        <v>14.1</v>
      </c>
      <c r="AB7" s="2"/>
      <c r="AC7" s="2">
        <v>0.453</v>
      </c>
      <c r="AD7" s="2"/>
      <c r="AE7" s="2">
        <v>5</v>
      </c>
      <c r="AF7" s="2"/>
      <c r="AG7" s="2">
        <v>0.008</v>
      </c>
      <c r="AH7" s="2">
        <v>0.05</v>
      </c>
      <c r="AI7" s="2">
        <v>0.7</v>
      </c>
      <c r="AJ7" s="2">
        <v>158</v>
      </c>
      <c r="AK7" s="2">
        <v>0.7</v>
      </c>
      <c r="AL7" s="2">
        <v>0.002</v>
      </c>
      <c r="AM7" s="2">
        <v>0.005</v>
      </c>
      <c r="AN7" s="2">
        <v>0.02</v>
      </c>
      <c r="AO7" s="2">
        <v>0.02</v>
      </c>
      <c r="AP7" s="2"/>
    </row>
    <row r="8" spans="1:42" ht="12.75">
      <c r="A8" s="2" t="s">
        <v>43</v>
      </c>
      <c r="B8" s="2">
        <v>37378</v>
      </c>
      <c r="C8" s="2">
        <v>1310</v>
      </c>
      <c r="D8" s="2">
        <v>22</v>
      </c>
      <c r="E8" s="2">
        <v>7.89</v>
      </c>
      <c r="F8" s="2">
        <v>245</v>
      </c>
      <c r="G8" s="2">
        <v>0.54</v>
      </c>
      <c r="H8" s="2">
        <v>0.3</v>
      </c>
      <c r="I8" s="2">
        <v>93.6</v>
      </c>
      <c r="J8" s="2"/>
      <c r="K8" s="2">
        <v>0.02</v>
      </c>
      <c r="L8" s="2">
        <v>13.5</v>
      </c>
      <c r="M8" s="2">
        <v>0.403</v>
      </c>
      <c r="N8" s="2"/>
      <c r="O8" s="2"/>
      <c r="P8" s="2">
        <v>0.023</v>
      </c>
      <c r="Q8" s="2"/>
      <c r="R8" s="2"/>
      <c r="S8" s="2"/>
      <c r="T8" s="2">
        <v>4.7</v>
      </c>
      <c r="U8" s="2">
        <v>0.3</v>
      </c>
      <c r="V8" s="2">
        <v>5.16</v>
      </c>
      <c r="W8" s="2"/>
      <c r="X8" s="2">
        <v>26.9</v>
      </c>
      <c r="Y8" s="2">
        <v>0.001</v>
      </c>
      <c r="Z8" s="2"/>
      <c r="AA8" s="2">
        <v>14</v>
      </c>
      <c r="AB8" s="2"/>
      <c r="AC8" s="2">
        <v>0.434</v>
      </c>
      <c r="AD8" s="2"/>
      <c r="AE8" s="2">
        <v>4.81</v>
      </c>
      <c r="AF8" s="2"/>
      <c r="AG8" s="2">
        <v>0.048</v>
      </c>
      <c r="AH8" s="2">
        <v>0.04</v>
      </c>
      <c r="AI8" s="2"/>
      <c r="AJ8" s="2">
        <v>168</v>
      </c>
      <c r="AK8" s="2"/>
      <c r="AL8" s="2">
        <v>0.0005</v>
      </c>
      <c r="AM8" s="2">
        <v>0.023</v>
      </c>
      <c r="AN8" s="2">
        <v>0.019</v>
      </c>
      <c r="AO8" s="2">
        <v>0.019</v>
      </c>
      <c r="AP8" s="2"/>
    </row>
    <row r="9" spans="1:42" ht="12.75">
      <c r="A9" s="2" t="s">
        <v>43</v>
      </c>
      <c r="B9" s="2">
        <v>37469</v>
      </c>
      <c r="C9" s="2">
        <v>1315</v>
      </c>
      <c r="D9" s="2">
        <v>23.6</v>
      </c>
      <c r="E9" s="2">
        <v>7.98</v>
      </c>
      <c r="F9" s="2">
        <v>248</v>
      </c>
      <c r="G9" s="2">
        <v>1.7</v>
      </c>
      <c r="H9" s="2">
        <v>0.8</v>
      </c>
      <c r="I9" s="2">
        <v>92.4</v>
      </c>
      <c r="J9" s="2"/>
      <c r="K9" s="2">
        <v>0.02</v>
      </c>
      <c r="L9" s="2">
        <v>13.8</v>
      </c>
      <c r="M9" s="2">
        <v>0.265</v>
      </c>
      <c r="N9" s="2"/>
      <c r="O9" s="2"/>
      <c r="P9" s="2">
        <v>0.007</v>
      </c>
      <c r="Q9" s="2"/>
      <c r="R9" s="2"/>
      <c r="S9" s="2"/>
      <c r="T9" s="2">
        <v>4.3</v>
      </c>
      <c r="U9" s="2">
        <v>0.3</v>
      </c>
      <c r="V9" s="2">
        <v>3.83</v>
      </c>
      <c r="W9" s="2"/>
      <c r="X9" s="2">
        <v>27.6</v>
      </c>
      <c r="Y9" s="2">
        <v>0.001</v>
      </c>
      <c r="Z9" s="2"/>
      <c r="AA9" s="2">
        <v>13.5</v>
      </c>
      <c r="AB9" s="2"/>
      <c r="AC9" s="2">
        <v>0.399</v>
      </c>
      <c r="AD9" s="2"/>
      <c r="AE9" s="2">
        <v>4.29</v>
      </c>
      <c r="AF9" s="2"/>
      <c r="AG9" s="2">
        <v>0.005</v>
      </c>
      <c r="AH9" s="2">
        <v>0.04</v>
      </c>
      <c r="AI9" s="2"/>
      <c r="AJ9" s="2">
        <v>166</v>
      </c>
      <c r="AK9" s="2"/>
      <c r="AL9" s="2">
        <v>0.0005</v>
      </c>
      <c r="AM9" s="2">
        <v>0.023</v>
      </c>
      <c r="AN9" s="2">
        <v>0.018</v>
      </c>
      <c r="AO9" s="2">
        <v>0.018</v>
      </c>
      <c r="AP9" s="2"/>
    </row>
    <row r="10" spans="1:42" ht="12.75">
      <c r="A10" s="2" t="s">
        <v>43</v>
      </c>
      <c r="B10" s="2">
        <v>37564</v>
      </c>
      <c r="C10" s="2">
        <v>820</v>
      </c>
      <c r="D10" s="2">
        <v>21.2</v>
      </c>
      <c r="E10" s="2">
        <v>7.89</v>
      </c>
      <c r="F10" s="2">
        <v>241</v>
      </c>
      <c r="G10" s="2">
        <v>0.92</v>
      </c>
      <c r="H10" s="2">
        <v>3.3</v>
      </c>
      <c r="I10" s="2">
        <v>96.6</v>
      </c>
      <c r="J10" s="2"/>
      <c r="K10" s="2">
        <v>0.037</v>
      </c>
      <c r="L10" s="2">
        <v>16</v>
      </c>
      <c r="M10" s="2">
        <v>0.47</v>
      </c>
      <c r="N10" s="2"/>
      <c r="O10" s="2"/>
      <c r="P10" s="2">
        <v>0.004</v>
      </c>
      <c r="Q10" s="2"/>
      <c r="R10" s="2"/>
      <c r="S10" s="2"/>
      <c r="T10" s="2">
        <v>5</v>
      </c>
      <c r="U10" s="2">
        <v>0.8</v>
      </c>
      <c r="V10" s="2">
        <v>6.7</v>
      </c>
      <c r="W10" s="2"/>
      <c r="X10" s="2">
        <v>24.2</v>
      </c>
      <c r="Y10" s="2">
        <v>0.002</v>
      </c>
      <c r="Z10" s="2"/>
      <c r="AA10" s="2">
        <v>12.5</v>
      </c>
      <c r="AB10" s="2"/>
      <c r="AC10" s="2">
        <v>0.29</v>
      </c>
      <c r="AD10" s="2"/>
      <c r="AE10" s="2">
        <v>3.58</v>
      </c>
      <c r="AF10" s="2"/>
      <c r="AG10" s="2">
        <v>0.042</v>
      </c>
      <c r="AH10" s="2">
        <v>0.3</v>
      </c>
      <c r="AI10" s="2"/>
      <c r="AJ10" s="2">
        <v>157</v>
      </c>
      <c r="AK10" s="2"/>
      <c r="AL10" s="2">
        <v>0.003</v>
      </c>
      <c r="AM10" s="2">
        <v>0.011</v>
      </c>
      <c r="AN10" s="2"/>
      <c r="AO10" s="2"/>
      <c r="AP10" s="2"/>
    </row>
    <row r="11" spans="1:42" ht="12.75">
      <c r="A11" s="2" t="s">
        <v>43</v>
      </c>
      <c r="B11" s="2">
        <v>37657</v>
      </c>
      <c r="C11" s="2">
        <v>1540</v>
      </c>
      <c r="D11" s="2">
        <v>21.1</v>
      </c>
      <c r="E11" s="2">
        <v>7.82</v>
      </c>
      <c r="F11" s="2">
        <v>231</v>
      </c>
      <c r="G11" s="2">
        <v>0.93</v>
      </c>
      <c r="H11" s="2">
        <v>0.4</v>
      </c>
      <c r="I11" s="2">
        <v>130</v>
      </c>
      <c r="J11" s="2"/>
      <c r="K11" s="2">
        <v>0.016</v>
      </c>
      <c r="L11" s="2">
        <v>10</v>
      </c>
      <c r="M11" s="2">
        <v>0.36</v>
      </c>
      <c r="N11" s="2"/>
      <c r="O11" s="2"/>
      <c r="P11" s="2">
        <v>2.7</v>
      </c>
      <c r="Q11" s="2"/>
      <c r="R11" s="2"/>
      <c r="S11" s="2"/>
      <c r="T11" s="2">
        <v>4.8</v>
      </c>
      <c r="U11" s="2">
        <v>1</v>
      </c>
      <c r="V11" s="2">
        <v>2.9</v>
      </c>
      <c r="W11" s="2"/>
      <c r="X11" s="2">
        <v>48</v>
      </c>
      <c r="Y11" s="2">
        <v>0.002</v>
      </c>
      <c r="Z11" s="2"/>
      <c r="AA11" s="2">
        <v>8.8</v>
      </c>
      <c r="AB11" s="2"/>
      <c r="AC11" s="2">
        <v>0.4</v>
      </c>
      <c r="AD11" s="2"/>
      <c r="AE11" s="2">
        <v>5.2</v>
      </c>
      <c r="AF11" s="2"/>
      <c r="AG11" s="2">
        <v>0.07</v>
      </c>
      <c r="AH11" s="2">
        <v>0.2</v>
      </c>
      <c r="AI11" s="2"/>
      <c r="AJ11" s="2">
        <v>148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43</v>
      </c>
      <c r="B12" s="2">
        <v>37743</v>
      </c>
      <c r="C12" s="2">
        <v>850</v>
      </c>
      <c r="D12" s="2">
        <v>21.6</v>
      </c>
      <c r="E12" s="2">
        <v>7.8</v>
      </c>
      <c r="F12" s="2">
        <v>242</v>
      </c>
      <c r="G12" s="2">
        <v>0.7</v>
      </c>
      <c r="H12" s="2">
        <v>0.2</v>
      </c>
      <c r="I12" s="2">
        <v>94.2</v>
      </c>
      <c r="J12" s="2"/>
      <c r="K12" s="2">
        <v>0.037</v>
      </c>
      <c r="L12" s="2">
        <v>14.3</v>
      </c>
      <c r="M12" s="2">
        <v>0.47</v>
      </c>
      <c r="N12" s="2"/>
      <c r="O12" s="2"/>
      <c r="P12" s="2">
        <v>0.005</v>
      </c>
      <c r="Q12" s="2"/>
      <c r="R12" s="2"/>
      <c r="S12" s="2"/>
      <c r="T12" s="2"/>
      <c r="U12" s="2">
        <v>5.1</v>
      </c>
      <c r="V12" s="2">
        <v>9.3</v>
      </c>
      <c r="W12" s="2"/>
      <c r="X12" s="2">
        <v>24.3</v>
      </c>
      <c r="Y12" s="2"/>
      <c r="Z12" s="2"/>
      <c r="AA12" s="2">
        <v>12.4</v>
      </c>
      <c r="AB12" s="2"/>
      <c r="AC12" s="2">
        <v>0.33</v>
      </c>
      <c r="AD12" s="2"/>
      <c r="AE12" s="2">
        <v>4.03</v>
      </c>
      <c r="AF12" s="2"/>
      <c r="AG12" s="2">
        <v>0.07</v>
      </c>
      <c r="AH12" s="2">
        <v>0.4</v>
      </c>
      <c r="AI12" s="2"/>
      <c r="AJ12" s="2">
        <v>171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43</v>
      </c>
      <c r="B13" s="2">
        <v>37838</v>
      </c>
      <c r="C13" s="2">
        <v>1000</v>
      </c>
      <c r="D13" s="2"/>
      <c r="E13" s="2">
        <v>7.6</v>
      </c>
      <c r="F13" s="2">
        <v>239</v>
      </c>
      <c r="G13" s="2">
        <v>0.56</v>
      </c>
      <c r="H13" s="2"/>
      <c r="I13" s="2">
        <v>100</v>
      </c>
      <c r="J13" s="2"/>
      <c r="K13" s="2">
        <v>0.066</v>
      </c>
      <c r="L13" s="2">
        <v>16</v>
      </c>
      <c r="M13" s="2">
        <v>0.46</v>
      </c>
      <c r="N13" s="2"/>
      <c r="O13" s="2"/>
      <c r="P13" s="2">
        <v>11.6</v>
      </c>
      <c r="Q13" s="2"/>
      <c r="R13" s="2"/>
      <c r="S13" s="2"/>
      <c r="T13" s="2">
        <v>5.2</v>
      </c>
      <c r="U13" s="2"/>
      <c r="V13" s="2">
        <v>8.37</v>
      </c>
      <c r="W13" s="2"/>
      <c r="X13" s="2">
        <v>24.4</v>
      </c>
      <c r="Y13" s="2"/>
      <c r="Z13" s="2"/>
      <c r="AA13" s="2">
        <v>12.5</v>
      </c>
      <c r="AB13" s="2"/>
      <c r="AC13" s="2">
        <v>0.33</v>
      </c>
      <c r="AD13" s="2"/>
      <c r="AE13" s="2">
        <v>4.2</v>
      </c>
      <c r="AF13" s="2"/>
      <c r="AG13" s="2">
        <v>0.042</v>
      </c>
      <c r="AH13" s="2">
        <v>0.11</v>
      </c>
      <c r="AI13" s="2"/>
      <c r="AJ13" s="2">
        <v>158</v>
      </c>
      <c r="AK13" s="2"/>
      <c r="AL13" s="2">
        <v>0.003</v>
      </c>
      <c r="AM13" s="2">
        <v>0.011</v>
      </c>
      <c r="AN13" s="2"/>
      <c r="AO13" s="2"/>
      <c r="AP13" s="2"/>
    </row>
    <row r="14" spans="1:42" ht="12.75">
      <c r="A14" s="2" t="s">
        <v>43</v>
      </c>
      <c r="B14" s="2">
        <v>37838</v>
      </c>
      <c r="C14" s="2">
        <v>1500</v>
      </c>
      <c r="D14" s="2"/>
      <c r="E14" s="2">
        <v>7.6</v>
      </c>
      <c r="F14" s="2">
        <v>239</v>
      </c>
      <c r="G14" s="2">
        <v>0.56</v>
      </c>
      <c r="H14" s="2"/>
      <c r="I14" s="2"/>
      <c r="J14" s="2"/>
      <c r="K14" s="2">
        <v>0.037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7.83</v>
      </c>
      <c r="W14" s="2"/>
      <c r="X14" s="2">
        <v>25.5</v>
      </c>
      <c r="Y14" s="2"/>
      <c r="Z14" s="2"/>
      <c r="AA14" s="2">
        <v>13.1</v>
      </c>
      <c r="AB14" s="2"/>
      <c r="AC14" s="2">
        <v>0.46</v>
      </c>
      <c r="AD14" s="2"/>
      <c r="AE14" s="2">
        <v>4.3</v>
      </c>
      <c r="AF14" s="2"/>
      <c r="AG14" s="2">
        <v>0.042</v>
      </c>
      <c r="AH14" s="2">
        <v>0.28</v>
      </c>
      <c r="AI14" s="2"/>
      <c r="AJ14" s="2"/>
      <c r="AK14" s="2"/>
      <c r="AL14" s="2">
        <v>0.003</v>
      </c>
      <c r="AM14" s="2">
        <v>0.011</v>
      </c>
      <c r="AN14" s="2"/>
      <c r="AO14" s="2"/>
      <c r="AP14" s="2"/>
    </row>
    <row r="37" ht="12.75">
      <c r="A37" t="s">
        <v>115</v>
      </c>
    </row>
    <row r="38" ht="12.75">
      <c r="A38" s="5">
        <v>71923003</v>
      </c>
    </row>
    <row r="39" ht="12.75">
      <c r="A39" t="s">
        <v>118</v>
      </c>
    </row>
    <row r="40" ht="12.75">
      <c r="A40" s="7">
        <v>15</v>
      </c>
    </row>
    <row r="41" spans="1:41" ht="12.75">
      <c r="A41" t="s">
        <v>106</v>
      </c>
      <c r="D41">
        <f>AVERAGE(D$2:D$40)</f>
        <v>21.572727272727267</v>
      </c>
      <c r="E41">
        <f aca="true" t="shared" si="0" ref="E41:AO41">AVERAGE(E$2:E$40)</f>
        <v>7.700769230769231</v>
      </c>
      <c r="F41">
        <f t="shared" si="0"/>
        <v>214.76923076923077</v>
      </c>
      <c r="G41">
        <f t="shared" si="0"/>
        <v>0.5076923076923077</v>
      </c>
      <c r="H41">
        <f t="shared" si="0"/>
        <v>0.6636363636363636</v>
      </c>
      <c r="I41">
        <f t="shared" si="0"/>
        <v>99.78333333333335</v>
      </c>
      <c r="J41" t="e">
        <f t="shared" si="0"/>
        <v>#DIV/0!</v>
      </c>
      <c r="K41">
        <f t="shared" si="0"/>
        <v>0.030999999999999996</v>
      </c>
      <c r="L41">
        <f t="shared" si="0"/>
        <v>13.025</v>
      </c>
      <c r="M41">
        <f t="shared" si="0"/>
        <v>0.4251666666666667</v>
      </c>
      <c r="N41" t="e">
        <f t="shared" si="0"/>
        <v>#DIV/0!</v>
      </c>
      <c r="O41" t="e">
        <f t="shared" si="0"/>
        <v>#DIV/0!</v>
      </c>
      <c r="P41">
        <f t="shared" si="0"/>
        <v>1.1999166666666665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4.736363636363636</v>
      </c>
      <c r="U41">
        <f t="shared" si="0"/>
        <v>2.372727272727273</v>
      </c>
      <c r="V41">
        <f t="shared" si="0"/>
        <v>8.853076923076923</v>
      </c>
      <c r="W41" t="e">
        <f t="shared" si="0"/>
        <v>#DIV/0!</v>
      </c>
      <c r="X41">
        <f t="shared" si="0"/>
        <v>27.261538461538464</v>
      </c>
      <c r="Y41">
        <f t="shared" si="0"/>
        <v>0.0024000000000000002</v>
      </c>
      <c r="Z41" t="e">
        <f t="shared" si="0"/>
        <v>#DIV/0!</v>
      </c>
      <c r="AA41">
        <f t="shared" si="0"/>
        <v>12.323076923076922</v>
      </c>
      <c r="AB41" t="e">
        <f t="shared" si="0"/>
        <v>#DIV/0!</v>
      </c>
      <c r="AC41">
        <f t="shared" si="0"/>
        <v>0.3699230769230769</v>
      </c>
      <c r="AD41" t="e">
        <f t="shared" si="0"/>
        <v>#DIV/0!</v>
      </c>
      <c r="AE41">
        <f t="shared" si="0"/>
        <v>4.362307692307692</v>
      </c>
      <c r="AF41" t="e">
        <f t="shared" si="0"/>
        <v>#DIV/0!</v>
      </c>
      <c r="AG41">
        <f t="shared" si="0"/>
        <v>0.02776923076923077</v>
      </c>
      <c r="AH41">
        <f t="shared" si="0"/>
        <v>0.13846153846153844</v>
      </c>
      <c r="AI41">
        <f t="shared" si="0"/>
        <v>0.7000000000000001</v>
      </c>
      <c r="AJ41">
        <f t="shared" si="0"/>
        <v>163.66666666666666</v>
      </c>
      <c r="AK41">
        <f t="shared" si="0"/>
        <v>0.7000000000000001</v>
      </c>
      <c r="AL41">
        <f t="shared" si="0"/>
        <v>0.00225</v>
      </c>
      <c r="AM41">
        <f t="shared" si="0"/>
        <v>0.013428571428571427</v>
      </c>
      <c r="AN41">
        <f t="shared" si="0"/>
        <v>0.019</v>
      </c>
      <c r="AO41">
        <f t="shared" si="0"/>
        <v>0.019</v>
      </c>
    </row>
    <row r="42" spans="1:41" ht="12.75">
      <c r="A42" t="s">
        <v>107</v>
      </c>
      <c r="D42">
        <f>MEDIAN(D$2:D$40)</f>
        <v>21.4</v>
      </c>
      <c r="E42">
        <f aca="true" t="shared" si="1" ref="E42:AO42">MEDIAN(E$2:E$40)</f>
        <v>7.78</v>
      </c>
      <c r="F42">
        <f t="shared" si="1"/>
        <v>239</v>
      </c>
      <c r="G42">
        <f t="shared" si="1"/>
        <v>0.54</v>
      </c>
      <c r="H42">
        <f t="shared" si="1"/>
        <v>0.3</v>
      </c>
      <c r="I42">
        <f t="shared" si="1"/>
        <v>96.25</v>
      </c>
      <c r="J42" t="e">
        <f t="shared" si="1"/>
        <v>#NUM!</v>
      </c>
      <c r="K42">
        <f t="shared" si="1"/>
        <v>0.02</v>
      </c>
      <c r="L42">
        <f t="shared" si="1"/>
        <v>12.85</v>
      </c>
      <c r="M42">
        <f t="shared" si="1"/>
        <v>0.45</v>
      </c>
      <c r="N42" t="e">
        <f t="shared" si="1"/>
        <v>#NUM!</v>
      </c>
      <c r="O42" t="e">
        <f t="shared" si="1"/>
        <v>#NUM!</v>
      </c>
      <c r="P42">
        <f t="shared" si="1"/>
        <v>0.01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4.7</v>
      </c>
      <c r="U42">
        <f t="shared" si="1"/>
        <v>2.4</v>
      </c>
      <c r="V42">
        <f t="shared" si="1"/>
        <v>6.7</v>
      </c>
      <c r="W42" t="e">
        <f t="shared" si="1"/>
        <v>#NUM!</v>
      </c>
      <c r="X42">
        <f t="shared" si="1"/>
        <v>25.5</v>
      </c>
      <c r="Y42">
        <f t="shared" si="1"/>
        <v>0.003</v>
      </c>
      <c r="Z42" t="e">
        <f t="shared" si="1"/>
        <v>#NUM!</v>
      </c>
      <c r="AA42">
        <f t="shared" si="1"/>
        <v>12.5</v>
      </c>
      <c r="AB42" t="e">
        <f t="shared" si="1"/>
        <v>#NUM!</v>
      </c>
      <c r="AC42">
        <f t="shared" si="1"/>
        <v>0.399</v>
      </c>
      <c r="AD42" t="e">
        <f t="shared" si="1"/>
        <v>#NUM!</v>
      </c>
      <c r="AE42">
        <f t="shared" si="1"/>
        <v>4.3</v>
      </c>
      <c r="AF42" t="e">
        <f t="shared" si="1"/>
        <v>#NUM!</v>
      </c>
      <c r="AG42">
        <f t="shared" si="1"/>
        <v>0.01</v>
      </c>
      <c r="AH42">
        <f t="shared" si="1"/>
        <v>0.05</v>
      </c>
      <c r="AI42">
        <f t="shared" si="1"/>
        <v>0.7</v>
      </c>
      <c r="AJ42">
        <f t="shared" si="1"/>
        <v>166</v>
      </c>
      <c r="AK42">
        <f t="shared" si="1"/>
        <v>0.7</v>
      </c>
      <c r="AL42">
        <f t="shared" si="1"/>
        <v>0.003</v>
      </c>
      <c r="AM42">
        <f t="shared" si="1"/>
        <v>0.011</v>
      </c>
      <c r="AN42">
        <f t="shared" si="1"/>
        <v>0.019</v>
      </c>
      <c r="AO42">
        <f t="shared" si="1"/>
        <v>0.019</v>
      </c>
    </row>
    <row r="43" spans="1:41" ht="12.75">
      <c r="A43" t="s">
        <v>109</v>
      </c>
      <c r="D43">
        <f>MAX(D$2:D$40)</f>
        <v>23.6</v>
      </c>
      <c r="E43">
        <f aca="true" t="shared" si="2" ref="E43:AO43">MAX(E$2:E$40)</f>
        <v>7.98</v>
      </c>
      <c r="F43">
        <f t="shared" si="2"/>
        <v>248</v>
      </c>
      <c r="G43">
        <f t="shared" si="2"/>
        <v>1.7</v>
      </c>
      <c r="H43">
        <f t="shared" si="2"/>
        <v>3.3</v>
      </c>
      <c r="I43">
        <f t="shared" si="2"/>
        <v>130</v>
      </c>
      <c r="J43">
        <f t="shared" si="2"/>
        <v>0</v>
      </c>
      <c r="K43">
        <f t="shared" si="2"/>
        <v>0.07</v>
      </c>
      <c r="L43">
        <f t="shared" si="2"/>
        <v>16</v>
      </c>
      <c r="M43">
        <f t="shared" si="2"/>
        <v>0.482</v>
      </c>
      <c r="N43">
        <f t="shared" si="2"/>
        <v>0</v>
      </c>
      <c r="O43">
        <f t="shared" si="2"/>
        <v>0</v>
      </c>
      <c r="P43">
        <f t="shared" si="2"/>
        <v>11.6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6</v>
      </c>
      <c r="U43">
        <f t="shared" si="2"/>
        <v>5.1</v>
      </c>
      <c r="V43">
        <f t="shared" si="2"/>
        <v>29.58</v>
      </c>
      <c r="W43">
        <f t="shared" si="2"/>
        <v>0</v>
      </c>
      <c r="X43">
        <f t="shared" si="2"/>
        <v>48</v>
      </c>
      <c r="Y43">
        <f t="shared" si="2"/>
        <v>0.003</v>
      </c>
      <c r="Z43">
        <f t="shared" si="2"/>
        <v>0</v>
      </c>
      <c r="AA43">
        <f t="shared" si="2"/>
        <v>14.1</v>
      </c>
      <c r="AB43">
        <f t="shared" si="2"/>
        <v>0</v>
      </c>
      <c r="AC43">
        <f t="shared" si="2"/>
        <v>0.46</v>
      </c>
      <c r="AD43">
        <f t="shared" si="2"/>
        <v>0</v>
      </c>
      <c r="AE43">
        <f t="shared" si="2"/>
        <v>5.2</v>
      </c>
      <c r="AF43">
        <f t="shared" si="2"/>
        <v>0</v>
      </c>
      <c r="AG43">
        <f t="shared" si="2"/>
        <v>0.07</v>
      </c>
      <c r="AH43">
        <f t="shared" si="2"/>
        <v>0.4</v>
      </c>
      <c r="AI43">
        <f t="shared" si="2"/>
        <v>0.7</v>
      </c>
      <c r="AJ43">
        <f t="shared" si="2"/>
        <v>178</v>
      </c>
      <c r="AK43">
        <f t="shared" si="2"/>
        <v>0.7</v>
      </c>
      <c r="AL43">
        <f t="shared" si="2"/>
        <v>0.003</v>
      </c>
      <c r="AM43">
        <f t="shared" si="2"/>
        <v>0.023</v>
      </c>
      <c r="AN43">
        <f t="shared" si="2"/>
        <v>0.02</v>
      </c>
      <c r="AO43">
        <f t="shared" si="2"/>
        <v>0.02</v>
      </c>
    </row>
    <row r="44" spans="1:41" ht="12.75">
      <c r="A44" t="s">
        <v>108</v>
      </c>
      <c r="D44">
        <f>MIN(D$2:D$40)</f>
        <v>20.1</v>
      </c>
      <c r="E44">
        <f aca="true" t="shared" si="3" ref="E44:AO44">MIN(E$2:E$40)</f>
        <v>6.86</v>
      </c>
      <c r="F44">
        <f t="shared" si="3"/>
        <v>0</v>
      </c>
      <c r="G44">
        <f t="shared" si="3"/>
        <v>0</v>
      </c>
      <c r="H44">
        <f t="shared" si="3"/>
        <v>0.2</v>
      </c>
      <c r="I44">
        <f t="shared" si="3"/>
        <v>92</v>
      </c>
      <c r="J44">
        <f t="shared" si="3"/>
        <v>0</v>
      </c>
      <c r="K44">
        <f t="shared" si="3"/>
        <v>0.016</v>
      </c>
      <c r="L44">
        <f t="shared" si="3"/>
        <v>10</v>
      </c>
      <c r="M44">
        <f t="shared" si="3"/>
        <v>0.265</v>
      </c>
      <c r="N44">
        <f t="shared" si="3"/>
        <v>0</v>
      </c>
      <c r="O44">
        <f t="shared" si="3"/>
        <v>0</v>
      </c>
      <c r="P44">
        <f t="shared" si="3"/>
        <v>0.004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3.8</v>
      </c>
      <c r="U44">
        <f t="shared" si="3"/>
        <v>0.3</v>
      </c>
      <c r="V44">
        <f t="shared" si="3"/>
        <v>0.38</v>
      </c>
      <c r="W44">
        <f t="shared" si="3"/>
        <v>0</v>
      </c>
      <c r="X44">
        <f t="shared" si="3"/>
        <v>24.2</v>
      </c>
      <c r="Y44">
        <f t="shared" si="3"/>
        <v>0.001</v>
      </c>
      <c r="Z44">
        <f t="shared" si="3"/>
        <v>0</v>
      </c>
      <c r="AA44">
        <f t="shared" si="3"/>
        <v>8.8</v>
      </c>
      <c r="AB44">
        <f t="shared" si="3"/>
        <v>0</v>
      </c>
      <c r="AC44">
        <f t="shared" si="3"/>
        <v>0.16</v>
      </c>
      <c r="AD44">
        <f t="shared" si="3"/>
        <v>0</v>
      </c>
      <c r="AE44">
        <f t="shared" si="3"/>
        <v>3.58</v>
      </c>
      <c r="AF44">
        <f t="shared" si="3"/>
        <v>0</v>
      </c>
      <c r="AG44">
        <f t="shared" si="3"/>
        <v>0.005</v>
      </c>
      <c r="AH44">
        <f t="shared" si="3"/>
        <v>0.04</v>
      </c>
      <c r="AI44">
        <f t="shared" si="3"/>
        <v>0.7</v>
      </c>
      <c r="AJ44">
        <f t="shared" si="3"/>
        <v>148</v>
      </c>
      <c r="AK44">
        <f t="shared" si="3"/>
        <v>0.7</v>
      </c>
      <c r="AL44">
        <f t="shared" si="3"/>
        <v>0.0005</v>
      </c>
      <c r="AM44">
        <f t="shared" si="3"/>
        <v>0.005</v>
      </c>
      <c r="AN44">
        <f t="shared" si="3"/>
        <v>0.018</v>
      </c>
      <c r="AO44">
        <f t="shared" si="3"/>
        <v>0.018</v>
      </c>
    </row>
    <row r="45" spans="1:41" ht="12.75">
      <c r="A45" t="s">
        <v>110</v>
      </c>
      <c r="D45">
        <f>D43-D41</f>
        <v>2.0272727272727344</v>
      </c>
      <c r="E45">
        <f aca="true" t="shared" si="4" ref="E45:AO45">E43-E41</f>
        <v>0.27923076923076984</v>
      </c>
      <c r="F45">
        <f t="shared" si="4"/>
        <v>33.230769230769226</v>
      </c>
      <c r="G45">
        <f t="shared" si="4"/>
        <v>1.1923076923076923</v>
      </c>
      <c r="H45">
        <f t="shared" si="4"/>
        <v>2.6363636363636362</v>
      </c>
      <c r="I45">
        <f t="shared" si="4"/>
        <v>30.216666666666654</v>
      </c>
      <c r="J45" t="e">
        <f t="shared" si="4"/>
        <v>#DIV/0!</v>
      </c>
      <c r="K45">
        <f t="shared" si="4"/>
        <v>0.03900000000000001</v>
      </c>
      <c r="L45">
        <f t="shared" si="4"/>
        <v>2.9749999999999996</v>
      </c>
      <c r="M45">
        <f t="shared" si="4"/>
        <v>0.05683333333333329</v>
      </c>
      <c r="N45" t="e">
        <f t="shared" si="4"/>
        <v>#DIV/0!</v>
      </c>
      <c r="O45" t="e">
        <f t="shared" si="4"/>
        <v>#DIV/0!</v>
      </c>
      <c r="P45">
        <f t="shared" si="4"/>
        <v>10.400083333333333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1.2636363636363637</v>
      </c>
      <c r="U45">
        <f t="shared" si="4"/>
        <v>2.7272727272727266</v>
      </c>
      <c r="V45">
        <f t="shared" si="4"/>
        <v>20.726923076923075</v>
      </c>
      <c r="W45" t="e">
        <f t="shared" si="4"/>
        <v>#DIV/0!</v>
      </c>
      <c r="X45">
        <f t="shared" si="4"/>
        <v>20.738461538461536</v>
      </c>
      <c r="Y45">
        <f t="shared" si="4"/>
        <v>0.0005999999999999998</v>
      </c>
      <c r="Z45" t="e">
        <f t="shared" si="4"/>
        <v>#DIV/0!</v>
      </c>
      <c r="AA45">
        <f t="shared" si="4"/>
        <v>1.7769230769230777</v>
      </c>
      <c r="AB45" t="e">
        <f t="shared" si="4"/>
        <v>#DIV/0!</v>
      </c>
      <c r="AC45">
        <f t="shared" si="4"/>
        <v>0.09007692307692311</v>
      </c>
      <c r="AD45" t="e">
        <f t="shared" si="4"/>
        <v>#DIV/0!</v>
      </c>
      <c r="AE45">
        <f t="shared" si="4"/>
        <v>0.8376923076923077</v>
      </c>
      <c r="AF45" t="e">
        <f t="shared" si="4"/>
        <v>#DIV/0!</v>
      </c>
      <c r="AG45">
        <f t="shared" si="4"/>
        <v>0.04223076923076924</v>
      </c>
      <c r="AH45">
        <f t="shared" si="4"/>
        <v>0.2615384615384616</v>
      </c>
      <c r="AI45">
        <f t="shared" si="4"/>
        <v>0</v>
      </c>
      <c r="AJ45">
        <f t="shared" si="4"/>
        <v>14.333333333333343</v>
      </c>
      <c r="AK45">
        <f t="shared" si="4"/>
        <v>0</v>
      </c>
      <c r="AL45">
        <f t="shared" si="4"/>
        <v>0.0007500000000000002</v>
      </c>
      <c r="AM45">
        <f t="shared" si="4"/>
        <v>0.009571428571428573</v>
      </c>
      <c r="AN45">
        <f t="shared" si="4"/>
        <v>0.0010000000000000009</v>
      </c>
      <c r="AO45">
        <f t="shared" si="4"/>
        <v>0.0010000000000000009</v>
      </c>
    </row>
    <row r="46" spans="1:41" ht="12.75">
      <c r="A46" t="s">
        <v>111</v>
      </c>
      <c r="D46">
        <f>D41-D44</f>
        <v>1.4727272727272656</v>
      </c>
      <c r="E46">
        <f aca="true" t="shared" si="5" ref="E46:AO46">E41-E44</f>
        <v>0.8407692307692303</v>
      </c>
      <c r="F46">
        <f t="shared" si="5"/>
        <v>214.76923076923077</v>
      </c>
      <c r="G46">
        <f t="shared" si="5"/>
        <v>0.5076923076923077</v>
      </c>
      <c r="H46">
        <f t="shared" si="5"/>
        <v>0.46363636363636357</v>
      </c>
      <c r="I46">
        <f t="shared" si="5"/>
        <v>7.783333333333346</v>
      </c>
      <c r="J46" t="e">
        <f t="shared" si="5"/>
        <v>#DIV/0!</v>
      </c>
      <c r="K46">
        <f t="shared" si="5"/>
        <v>0.014999999999999996</v>
      </c>
      <c r="L46">
        <f t="shared" si="5"/>
        <v>3.0250000000000004</v>
      </c>
      <c r="M46">
        <f t="shared" si="5"/>
        <v>0.16016666666666668</v>
      </c>
      <c r="N46" t="e">
        <f t="shared" si="5"/>
        <v>#DIV/0!</v>
      </c>
      <c r="O46" t="e">
        <f t="shared" si="5"/>
        <v>#DIV/0!</v>
      </c>
      <c r="P46">
        <f t="shared" si="5"/>
        <v>1.1959166666666665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0.9363636363636365</v>
      </c>
      <c r="U46">
        <f t="shared" si="5"/>
        <v>2.072727272727273</v>
      </c>
      <c r="V46">
        <f t="shared" si="5"/>
        <v>8.473076923076922</v>
      </c>
      <c r="W46" t="e">
        <f t="shared" si="5"/>
        <v>#DIV/0!</v>
      </c>
      <c r="X46">
        <f t="shared" si="5"/>
        <v>3.061538461538465</v>
      </c>
      <c r="Y46">
        <f t="shared" si="5"/>
        <v>0.0014000000000000002</v>
      </c>
      <c r="Z46" t="e">
        <f t="shared" si="5"/>
        <v>#DIV/0!</v>
      </c>
      <c r="AA46">
        <f t="shared" si="5"/>
        <v>3.523076923076921</v>
      </c>
      <c r="AB46" t="e">
        <f t="shared" si="5"/>
        <v>#DIV/0!</v>
      </c>
      <c r="AC46">
        <f t="shared" si="5"/>
        <v>0.2099230769230769</v>
      </c>
      <c r="AD46" t="e">
        <f t="shared" si="5"/>
        <v>#DIV/0!</v>
      </c>
      <c r="AE46">
        <f t="shared" si="5"/>
        <v>0.7823076923076924</v>
      </c>
      <c r="AF46" t="e">
        <f t="shared" si="5"/>
        <v>#DIV/0!</v>
      </c>
      <c r="AG46">
        <f t="shared" si="5"/>
        <v>0.022769230769230767</v>
      </c>
      <c r="AH46">
        <f t="shared" si="5"/>
        <v>0.09846153846153843</v>
      </c>
      <c r="AI46">
        <f t="shared" si="5"/>
        <v>0</v>
      </c>
      <c r="AJ46">
        <f t="shared" si="5"/>
        <v>15.666666666666657</v>
      </c>
      <c r="AK46">
        <f t="shared" si="5"/>
        <v>0</v>
      </c>
      <c r="AL46">
        <f t="shared" si="5"/>
        <v>0.0017499999999999998</v>
      </c>
      <c r="AM46">
        <f t="shared" si="5"/>
        <v>0.008428571428571428</v>
      </c>
      <c r="AN46">
        <f t="shared" si="5"/>
        <v>0.0010000000000000009</v>
      </c>
      <c r="AO46">
        <f t="shared" si="5"/>
        <v>0.0010000000000000009</v>
      </c>
    </row>
    <row r="47" spans="1:41" ht="12.75">
      <c r="A47" t="s">
        <v>112</v>
      </c>
      <c r="D47">
        <f>STDEV(D2:D40)</f>
        <v>1.0149787279455977</v>
      </c>
      <c r="E47">
        <f aca="true" t="shared" si="6" ref="E47:AO47">STDEV(E2:E40)</f>
        <v>0.28496963400984465</v>
      </c>
      <c r="F47">
        <f t="shared" si="6"/>
        <v>67.32155901115416</v>
      </c>
      <c r="G47">
        <f t="shared" si="6"/>
        <v>0.48099123079590983</v>
      </c>
      <c r="H47">
        <f t="shared" si="6"/>
        <v>0.9047350189671307</v>
      </c>
      <c r="I47">
        <f t="shared" si="6"/>
        <v>10.503058717546981</v>
      </c>
      <c r="J47" t="e">
        <f t="shared" si="6"/>
        <v>#DIV/0!</v>
      </c>
      <c r="K47">
        <f t="shared" si="6"/>
        <v>0.01808774907683836</v>
      </c>
      <c r="L47">
        <f t="shared" si="6"/>
        <v>1.8459414941974694</v>
      </c>
      <c r="M47">
        <f t="shared" si="6"/>
        <v>0.06370933046170478</v>
      </c>
      <c r="N47" t="e">
        <f t="shared" si="6"/>
        <v>#DIV/0!</v>
      </c>
      <c r="O47" t="e">
        <f t="shared" si="6"/>
        <v>#DIV/0!</v>
      </c>
      <c r="P47">
        <f t="shared" si="6"/>
        <v>3.36524507977795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0.6727149876028126</v>
      </c>
      <c r="U47">
        <f t="shared" si="6"/>
        <v>1.878345500216033</v>
      </c>
      <c r="V47">
        <f t="shared" si="6"/>
        <v>9.44216463936756</v>
      </c>
      <c r="W47" t="e">
        <f t="shared" si="6"/>
        <v>#DIV/0!</v>
      </c>
      <c r="X47">
        <f t="shared" si="6"/>
        <v>6.320935909280411</v>
      </c>
      <c r="Y47">
        <f t="shared" si="6"/>
        <v>0.0008432740427115679</v>
      </c>
      <c r="Z47" t="e">
        <f t="shared" si="6"/>
        <v>#DIV/0!</v>
      </c>
      <c r="AA47">
        <f t="shared" si="6"/>
        <v>1.3669636950518331</v>
      </c>
      <c r="AB47" t="e">
        <f t="shared" si="6"/>
        <v>#DIV/0!</v>
      </c>
      <c r="AC47">
        <f t="shared" si="6"/>
        <v>0.08446050510787208</v>
      </c>
      <c r="AD47" t="e">
        <f t="shared" si="6"/>
        <v>#DIV/0!</v>
      </c>
      <c r="AE47">
        <f t="shared" si="6"/>
        <v>0.4233822907285561</v>
      </c>
      <c r="AF47" t="e">
        <f t="shared" si="6"/>
        <v>#DIV/0!</v>
      </c>
      <c r="AG47">
        <f t="shared" si="6"/>
        <v>0.02534480172262105</v>
      </c>
      <c r="AH47">
        <f t="shared" si="6"/>
        <v>0.1264150672616569</v>
      </c>
      <c r="AI47">
        <f t="shared" si="6"/>
        <v>1.2161883888976234E-16</v>
      </c>
      <c r="AJ47">
        <f t="shared" si="6"/>
        <v>9.838083085026298</v>
      </c>
      <c r="AK47">
        <f t="shared" si="6"/>
        <v>1.2161883888976234E-16</v>
      </c>
      <c r="AL47">
        <f t="shared" si="6"/>
        <v>0.0011338934190276817</v>
      </c>
      <c r="AM47">
        <f t="shared" si="6"/>
        <v>0.006876460883747855</v>
      </c>
      <c r="AN47">
        <f t="shared" si="6"/>
        <v>0.0010000000000000009</v>
      </c>
      <c r="AO47">
        <f t="shared" si="6"/>
        <v>0.0010000000000000009</v>
      </c>
    </row>
    <row r="48" spans="1:41" ht="12.75">
      <c r="A48" t="s">
        <v>113</v>
      </c>
      <c r="D48">
        <f>VAR(D2:D11)</f>
        <v>1.1445555555556994</v>
      </c>
      <c r="E48">
        <f aca="true" t="shared" si="7" ref="E48:AO48">VAR(E2:E11)</f>
        <v>0.10480999999999262</v>
      </c>
      <c r="F48">
        <f t="shared" si="7"/>
        <v>5766.399999999998</v>
      </c>
      <c r="G48">
        <f t="shared" si="7"/>
        <v>0.3027733333333334</v>
      </c>
      <c r="H48">
        <f t="shared" si="7"/>
        <v>0.8832222222222221</v>
      </c>
      <c r="I48">
        <f t="shared" si="7"/>
        <v>131.0395555555539</v>
      </c>
      <c r="J48" t="e">
        <f t="shared" si="7"/>
        <v>#DIV/0!</v>
      </c>
      <c r="K48">
        <f t="shared" si="7"/>
        <v>0.00026756666666666654</v>
      </c>
      <c r="L48">
        <f t="shared" si="7"/>
        <v>2.8000000000000305</v>
      </c>
      <c r="M48">
        <f t="shared" si="7"/>
        <v>0.004532177777777714</v>
      </c>
      <c r="N48" t="e">
        <f t="shared" si="7"/>
        <v>#DIV/0!</v>
      </c>
      <c r="O48" t="e">
        <f t="shared" si="7"/>
        <v>#DIV/0!</v>
      </c>
      <c r="P48">
        <f t="shared" si="7"/>
        <v>0.7233944888888889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0.47655555555556045</v>
      </c>
      <c r="U48">
        <f t="shared" si="7"/>
        <v>3.011111111111111</v>
      </c>
      <c r="V48">
        <f t="shared" si="7"/>
        <v>118.69574333333334</v>
      </c>
      <c r="W48" t="e">
        <f t="shared" si="7"/>
        <v>#DIV/0!</v>
      </c>
      <c r="X48">
        <f t="shared" si="7"/>
        <v>50.40399999999974</v>
      </c>
      <c r="Y48">
        <f t="shared" si="7"/>
        <v>7.111111111111112E-07</v>
      </c>
      <c r="Z48" t="e">
        <f t="shared" si="7"/>
        <v>#DIV/0!</v>
      </c>
      <c r="AA48">
        <f t="shared" si="7"/>
        <v>2.4084444444444872</v>
      </c>
      <c r="AB48" t="e">
        <f t="shared" si="7"/>
        <v>#DIV/0!</v>
      </c>
      <c r="AC48">
        <f t="shared" si="7"/>
        <v>0.0082545444444444</v>
      </c>
      <c r="AD48" t="e">
        <f t="shared" si="7"/>
        <v>#DIV/0!</v>
      </c>
      <c r="AE48">
        <f t="shared" si="7"/>
        <v>0.21992888888888412</v>
      </c>
      <c r="AF48" t="e">
        <f t="shared" si="7"/>
        <v>#DIV/0!</v>
      </c>
      <c r="AG48">
        <f t="shared" si="7"/>
        <v>0.000557788888888889</v>
      </c>
      <c r="AH48">
        <f t="shared" si="7"/>
        <v>0.009832222222222227</v>
      </c>
      <c r="AI48">
        <f t="shared" si="7"/>
        <v>1.479114197289397E-32</v>
      </c>
      <c r="AJ48">
        <f t="shared" si="7"/>
        <v>108.72222222222223</v>
      </c>
      <c r="AK48">
        <f t="shared" si="7"/>
        <v>1.479114197289397E-32</v>
      </c>
      <c r="AL48">
        <f t="shared" si="7"/>
        <v>1.5750000000000002E-06</v>
      </c>
      <c r="AM48">
        <f t="shared" si="7"/>
        <v>6.68E-05</v>
      </c>
      <c r="AN48">
        <f t="shared" si="7"/>
        <v>1.0000000000000019E-06</v>
      </c>
      <c r="AO48">
        <f t="shared" si="7"/>
        <v>1.0000000000000019E-06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1" width="7.57421875" style="0" bestFit="1" customWidth="1"/>
    <col min="22" max="22" width="8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8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45</v>
      </c>
      <c r="B2" s="2">
        <v>36845</v>
      </c>
      <c r="C2" s="2">
        <v>938</v>
      </c>
      <c r="D2" s="2">
        <v>21.7</v>
      </c>
      <c r="E2" s="2">
        <v>7.23</v>
      </c>
      <c r="F2" s="2">
        <v>287</v>
      </c>
      <c r="G2" s="2">
        <v>0</v>
      </c>
      <c r="H2" s="2">
        <v>1.2</v>
      </c>
      <c r="I2" s="2">
        <v>143</v>
      </c>
      <c r="J2" s="2"/>
      <c r="K2" s="2">
        <v>0.02</v>
      </c>
      <c r="L2" s="2">
        <v>7.6</v>
      </c>
      <c r="M2" s="2">
        <v>0.254</v>
      </c>
      <c r="N2" s="2"/>
      <c r="O2" s="2"/>
      <c r="P2" s="2">
        <v>0.01</v>
      </c>
      <c r="Q2" s="2"/>
      <c r="R2" s="2"/>
      <c r="S2" s="2"/>
      <c r="T2" s="2">
        <v>0.8</v>
      </c>
      <c r="U2" s="2">
        <v>5</v>
      </c>
      <c r="V2" s="2">
        <v>39.29</v>
      </c>
      <c r="W2" s="2"/>
      <c r="X2" s="2">
        <v>31</v>
      </c>
      <c r="Y2" s="2">
        <v>0.003</v>
      </c>
      <c r="Z2" s="2"/>
      <c r="AA2" s="2">
        <v>12.8</v>
      </c>
      <c r="AB2" s="2"/>
      <c r="AC2" s="2">
        <v>0.833</v>
      </c>
      <c r="AD2" s="2"/>
      <c r="AE2" s="2">
        <v>5.75</v>
      </c>
      <c r="AF2" s="2"/>
      <c r="AG2" s="2">
        <v>0.005</v>
      </c>
      <c r="AH2" s="2">
        <v>0.04</v>
      </c>
      <c r="AI2" s="2">
        <v>0.7</v>
      </c>
      <c r="AJ2" s="2">
        <v>164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45</v>
      </c>
      <c r="B3" s="2">
        <v>37013</v>
      </c>
      <c r="C3" s="2">
        <v>1335</v>
      </c>
      <c r="D3" s="2">
        <v>22</v>
      </c>
      <c r="E3" s="2">
        <v>7.57</v>
      </c>
      <c r="F3" s="2">
        <v>0</v>
      </c>
      <c r="G3" s="2">
        <v>0.08</v>
      </c>
      <c r="H3" s="2">
        <v>1.5</v>
      </c>
      <c r="I3" s="2">
        <v>138</v>
      </c>
      <c r="J3" s="2"/>
      <c r="K3" s="2">
        <v>0.02</v>
      </c>
      <c r="L3" s="2">
        <v>7.2</v>
      </c>
      <c r="M3" s="2">
        <v>0.304</v>
      </c>
      <c r="N3" s="2"/>
      <c r="O3" s="2"/>
      <c r="P3" s="2">
        <v>0.01</v>
      </c>
      <c r="Q3" s="2"/>
      <c r="R3" s="2"/>
      <c r="S3" s="2"/>
      <c r="T3" s="2">
        <v>2.5</v>
      </c>
      <c r="U3" s="2">
        <v>3.3</v>
      </c>
      <c r="V3" s="2">
        <v>2.86</v>
      </c>
      <c r="W3" s="2"/>
      <c r="X3" s="2">
        <v>30.6</v>
      </c>
      <c r="Y3" s="2">
        <v>0.003</v>
      </c>
      <c r="Z3" s="2"/>
      <c r="AA3" s="2">
        <v>12.9</v>
      </c>
      <c r="AB3" s="2"/>
      <c r="AC3" s="2">
        <v>0.812</v>
      </c>
      <c r="AD3" s="2"/>
      <c r="AE3" s="2">
        <v>5.81</v>
      </c>
      <c r="AF3" s="2"/>
      <c r="AG3" s="2">
        <v>0.037</v>
      </c>
      <c r="AH3" s="2">
        <v>0.04</v>
      </c>
      <c r="AI3" s="2">
        <v>1</v>
      </c>
      <c r="AJ3" s="2">
        <v>170</v>
      </c>
      <c r="AK3" s="2">
        <v>1</v>
      </c>
      <c r="AL3" s="2"/>
      <c r="AM3" s="2"/>
      <c r="AN3" s="2"/>
      <c r="AO3" s="2"/>
      <c r="AP3" s="2"/>
    </row>
    <row r="4" spans="1:42" ht="12.75">
      <c r="A4" s="2" t="s">
        <v>45</v>
      </c>
      <c r="B4" s="2">
        <v>36928</v>
      </c>
      <c r="C4" s="2">
        <v>1115</v>
      </c>
      <c r="D4" s="2">
        <v>22</v>
      </c>
      <c r="E4" s="2">
        <v>7.52</v>
      </c>
      <c r="F4" s="2">
        <v>281</v>
      </c>
      <c r="G4" s="2">
        <v>0</v>
      </c>
      <c r="H4" s="2">
        <v>1.5</v>
      </c>
      <c r="I4" s="2">
        <v>136</v>
      </c>
      <c r="J4" s="2"/>
      <c r="K4" s="2">
        <v>0.02</v>
      </c>
      <c r="L4" s="2">
        <v>7.2</v>
      </c>
      <c r="M4" s="2">
        <v>0.272</v>
      </c>
      <c r="N4" s="2"/>
      <c r="O4" s="2"/>
      <c r="P4" s="2">
        <v>0.01</v>
      </c>
      <c r="Q4" s="2"/>
      <c r="R4" s="2"/>
      <c r="S4" s="2"/>
      <c r="T4" s="2">
        <v>0.8</v>
      </c>
      <c r="U4" s="2">
        <v>9.4</v>
      </c>
      <c r="V4" s="2">
        <v>9.45</v>
      </c>
      <c r="W4" s="2"/>
      <c r="X4" s="2">
        <v>32.1</v>
      </c>
      <c r="Y4" s="2">
        <v>0.003</v>
      </c>
      <c r="Z4" s="2"/>
      <c r="AA4" s="2">
        <v>13.4</v>
      </c>
      <c r="AB4" s="2"/>
      <c r="AC4" s="2">
        <v>0.28</v>
      </c>
      <c r="AD4" s="2"/>
      <c r="AE4" s="2">
        <v>6.07</v>
      </c>
      <c r="AF4" s="2"/>
      <c r="AG4" s="2">
        <v>0.008</v>
      </c>
      <c r="AH4" s="2">
        <v>0.16</v>
      </c>
      <c r="AI4" s="2">
        <v>0.7</v>
      </c>
      <c r="AJ4" s="2">
        <v>170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45</v>
      </c>
      <c r="B5" s="2">
        <v>37104</v>
      </c>
      <c r="C5" s="2">
        <v>1050</v>
      </c>
      <c r="D5" s="2">
        <v>22.1</v>
      </c>
      <c r="E5" s="2">
        <v>6.72</v>
      </c>
      <c r="F5" s="2">
        <v>206</v>
      </c>
      <c r="G5" s="2">
        <v>0.03</v>
      </c>
      <c r="H5" s="2">
        <v>2.5</v>
      </c>
      <c r="I5" s="2">
        <v>135</v>
      </c>
      <c r="J5" s="2"/>
      <c r="K5" s="2">
        <v>0.02</v>
      </c>
      <c r="L5" s="2">
        <v>6.7</v>
      </c>
      <c r="M5" s="2">
        <v>0.261</v>
      </c>
      <c r="N5" s="2"/>
      <c r="O5" s="2"/>
      <c r="P5" s="2">
        <v>0.01</v>
      </c>
      <c r="Q5" s="2"/>
      <c r="R5" s="2"/>
      <c r="S5" s="2"/>
      <c r="T5" s="2">
        <v>1</v>
      </c>
      <c r="U5" s="2">
        <v>2.7</v>
      </c>
      <c r="V5" s="2">
        <v>2.98</v>
      </c>
      <c r="W5" s="2"/>
      <c r="X5" s="2">
        <v>35.7</v>
      </c>
      <c r="Y5" s="2">
        <v>0.003</v>
      </c>
      <c r="Z5" s="2"/>
      <c r="AA5" s="2">
        <v>15.3</v>
      </c>
      <c r="AB5" s="2"/>
      <c r="AC5" s="2">
        <v>0.854</v>
      </c>
      <c r="AD5" s="2"/>
      <c r="AE5" s="2">
        <v>6.58</v>
      </c>
      <c r="AF5" s="2"/>
      <c r="AG5" s="2">
        <v>0.014</v>
      </c>
      <c r="AH5" s="2">
        <v>0.04</v>
      </c>
      <c r="AI5" s="2">
        <v>1.5</v>
      </c>
      <c r="AJ5" s="2">
        <v>162</v>
      </c>
      <c r="AK5" s="2">
        <v>1.5</v>
      </c>
      <c r="AL5" s="2"/>
      <c r="AM5" s="2"/>
      <c r="AN5" s="2"/>
      <c r="AO5" s="2"/>
      <c r="AP5" s="2"/>
    </row>
    <row r="6" spans="1:42" ht="12.75">
      <c r="A6" s="2" t="s">
        <v>45</v>
      </c>
      <c r="B6" s="2">
        <v>37293</v>
      </c>
      <c r="C6" s="2">
        <v>940</v>
      </c>
      <c r="D6" s="2">
        <v>22</v>
      </c>
      <c r="E6" s="2">
        <v>7.6</v>
      </c>
      <c r="F6" s="2">
        <v>244</v>
      </c>
      <c r="G6" s="2">
        <v>0.15</v>
      </c>
      <c r="H6" s="2">
        <v>1.2</v>
      </c>
      <c r="I6" s="2">
        <v>141</v>
      </c>
      <c r="J6" s="2"/>
      <c r="K6" s="2">
        <v>0.02</v>
      </c>
      <c r="L6" s="2">
        <v>7.36</v>
      </c>
      <c r="M6" s="2">
        <v>0.218</v>
      </c>
      <c r="N6" s="2"/>
      <c r="O6" s="2"/>
      <c r="P6" s="2">
        <v>0.01</v>
      </c>
      <c r="Q6" s="2"/>
      <c r="R6" s="2"/>
      <c r="S6" s="2"/>
      <c r="T6" s="2">
        <v>2.9</v>
      </c>
      <c r="U6" s="2">
        <v>0.4</v>
      </c>
      <c r="V6" s="2">
        <v>0.63</v>
      </c>
      <c r="W6" s="2"/>
      <c r="X6" s="2">
        <v>36.8</v>
      </c>
      <c r="Y6" s="2">
        <v>0.003</v>
      </c>
      <c r="Z6" s="2"/>
      <c r="AA6" s="2">
        <v>11.5</v>
      </c>
      <c r="AB6" s="2"/>
      <c r="AC6" s="2">
        <v>1.1</v>
      </c>
      <c r="AD6" s="2"/>
      <c r="AE6" s="2">
        <v>6.28</v>
      </c>
      <c r="AF6" s="2"/>
      <c r="AG6" s="2">
        <v>0.073</v>
      </c>
      <c r="AH6" s="2">
        <v>0.05</v>
      </c>
      <c r="AI6" s="2">
        <v>0.7</v>
      </c>
      <c r="AJ6" s="2">
        <v>172</v>
      </c>
      <c r="AK6" s="2">
        <v>0.7</v>
      </c>
      <c r="AL6" s="2">
        <v>0.002</v>
      </c>
      <c r="AM6" s="2">
        <v>0.005</v>
      </c>
      <c r="AN6" s="2">
        <v>0.005</v>
      </c>
      <c r="AO6" s="2">
        <v>0.005</v>
      </c>
      <c r="AP6" s="2"/>
    </row>
    <row r="7" spans="1:42" ht="12.75">
      <c r="A7" s="2" t="s">
        <v>45</v>
      </c>
      <c r="B7" s="2">
        <v>37196</v>
      </c>
      <c r="C7" s="2">
        <v>1155</v>
      </c>
      <c r="D7" s="2">
        <v>22.1</v>
      </c>
      <c r="E7" s="2">
        <v>7.28</v>
      </c>
      <c r="F7" s="2">
        <v>249</v>
      </c>
      <c r="G7" s="2">
        <v>0.1</v>
      </c>
      <c r="H7" s="2">
        <v>1.7</v>
      </c>
      <c r="I7" s="2">
        <v>135</v>
      </c>
      <c r="J7" s="2"/>
      <c r="K7" s="2">
        <v>0.02</v>
      </c>
      <c r="L7" s="2">
        <v>7.26</v>
      </c>
      <c r="M7" s="2">
        <v>0.211</v>
      </c>
      <c r="N7" s="2"/>
      <c r="O7" s="2"/>
      <c r="P7" s="2">
        <v>0.01</v>
      </c>
      <c r="Q7" s="2"/>
      <c r="R7" s="2"/>
      <c r="S7" s="2"/>
      <c r="T7" s="2">
        <v>2.2</v>
      </c>
      <c r="U7" s="2">
        <v>3.1</v>
      </c>
      <c r="V7" s="2">
        <v>2.51</v>
      </c>
      <c r="W7" s="2"/>
      <c r="X7" s="2">
        <v>29.8</v>
      </c>
      <c r="Y7" s="2">
        <v>0.003</v>
      </c>
      <c r="Z7" s="2"/>
      <c r="AA7" s="2">
        <v>14.8</v>
      </c>
      <c r="AB7" s="2"/>
      <c r="AC7" s="2">
        <v>0.956</v>
      </c>
      <c r="AD7" s="2"/>
      <c r="AE7" s="2">
        <v>6.94</v>
      </c>
      <c r="AF7" s="2"/>
      <c r="AG7" s="2">
        <v>0.06</v>
      </c>
      <c r="AH7" s="2">
        <v>0.12</v>
      </c>
      <c r="AI7" s="2">
        <v>0.7</v>
      </c>
      <c r="AJ7" s="2">
        <v>266</v>
      </c>
      <c r="AK7" s="2">
        <v>0.7</v>
      </c>
      <c r="AL7" s="2">
        <v>0.002</v>
      </c>
      <c r="AM7" s="2">
        <v>0.005</v>
      </c>
      <c r="AN7" s="2"/>
      <c r="AO7" s="2"/>
      <c r="AP7" s="2"/>
    </row>
    <row r="8" spans="1:42" ht="12.75">
      <c r="A8" s="2" t="s">
        <v>45</v>
      </c>
      <c r="B8" s="2">
        <v>37377</v>
      </c>
      <c r="C8" s="2">
        <v>1350</v>
      </c>
      <c r="D8" s="2">
        <v>22</v>
      </c>
      <c r="E8" s="2">
        <v>7.49</v>
      </c>
      <c r="F8" s="2">
        <v>288</v>
      </c>
      <c r="G8" s="2">
        <v>0.55</v>
      </c>
      <c r="H8" s="2">
        <v>2.1</v>
      </c>
      <c r="I8" s="2">
        <v>132</v>
      </c>
      <c r="J8" s="2"/>
      <c r="K8" s="2">
        <v>0.02</v>
      </c>
      <c r="L8" s="2">
        <v>6.48</v>
      </c>
      <c r="M8" s="2">
        <v>0.259</v>
      </c>
      <c r="N8" s="2"/>
      <c r="O8" s="2"/>
      <c r="P8" s="2">
        <v>0.005</v>
      </c>
      <c r="Q8" s="2"/>
      <c r="R8" s="2"/>
      <c r="S8" s="2"/>
      <c r="T8" s="2">
        <v>2.3</v>
      </c>
      <c r="U8" s="2">
        <v>0.3</v>
      </c>
      <c r="V8" s="2">
        <v>4.99</v>
      </c>
      <c r="W8" s="2"/>
      <c r="X8" s="2">
        <v>29.4</v>
      </c>
      <c r="Y8" s="2">
        <v>0.001</v>
      </c>
      <c r="Z8" s="2"/>
      <c r="AA8" s="2">
        <v>13.6</v>
      </c>
      <c r="AB8" s="2"/>
      <c r="AC8" s="2">
        <v>0.881</v>
      </c>
      <c r="AD8" s="2"/>
      <c r="AE8" s="2">
        <v>6.1</v>
      </c>
      <c r="AF8" s="2"/>
      <c r="AG8" s="2">
        <v>0.041</v>
      </c>
      <c r="AH8" s="2">
        <v>0.152</v>
      </c>
      <c r="AI8" s="2"/>
      <c r="AJ8" s="2">
        <v>178</v>
      </c>
      <c r="AK8" s="2"/>
      <c r="AL8" s="2">
        <v>0.0005</v>
      </c>
      <c r="AM8" s="2">
        <v>0.023</v>
      </c>
      <c r="AN8" s="2">
        <v>0.018</v>
      </c>
      <c r="AO8" s="2">
        <v>0.018</v>
      </c>
      <c r="AP8" s="2"/>
    </row>
    <row r="9" spans="1:42" ht="12.75">
      <c r="A9" s="2" t="s">
        <v>45</v>
      </c>
      <c r="B9" s="2">
        <v>37469</v>
      </c>
      <c r="C9" s="2">
        <v>900</v>
      </c>
      <c r="D9" s="2">
        <v>22</v>
      </c>
      <c r="E9" s="2">
        <v>7.5</v>
      </c>
      <c r="F9" s="2">
        <v>290</v>
      </c>
      <c r="G9" s="2">
        <v>1.53</v>
      </c>
      <c r="H9" s="2">
        <v>1.5</v>
      </c>
      <c r="I9" s="2">
        <v>133</v>
      </c>
      <c r="J9" s="2"/>
      <c r="K9" s="2">
        <v>0.098</v>
      </c>
      <c r="L9" s="2">
        <v>6.44</v>
      </c>
      <c r="M9" s="2">
        <v>0.23</v>
      </c>
      <c r="N9" s="2"/>
      <c r="O9" s="2"/>
      <c r="P9" s="2">
        <v>0.008</v>
      </c>
      <c r="Q9" s="2"/>
      <c r="R9" s="2"/>
      <c r="S9" s="2"/>
      <c r="T9" s="2">
        <v>1.8</v>
      </c>
      <c r="U9" s="2">
        <v>0.3</v>
      </c>
      <c r="V9" s="2">
        <v>4.16</v>
      </c>
      <c r="W9" s="2"/>
      <c r="X9" s="2">
        <v>27.6</v>
      </c>
      <c r="Y9" s="2">
        <v>0.001</v>
      </c>
      <c r="Z9" s="2"/>
      <c r="AA9" s="2">
        <v>14.8</v>
      </c>
      <c r="AB9" s="2"/>
      <c r="AC9" s="2">
        <v>0.857</v>
      </c>
      <c r="AD9" s="2"/>
      <c r="AE9" s="2">
        <v>6.55</v>
      </c>
      <c r="AF9" s="2"/>
      <c r="AG9" s="2">
        <v>0.01</v>
      </c>
      <c r="AH9" s="2">
        <v>0.084</v>
      </c>
      <c r="AI9" s="2"/>
      <c r="AJ9" s="2">
        <v>184</v>
      </c>
      <c r="AK9" s="2"/>
      <c r="AL9" s="2">
        <v>0.0005</v>
      </c>
      <c r="AM9" s="2">
        <v>0.023</v>
      </c>
      <c r="AN9" s="2">
        <v>0.017</v>
      </c>
      <c r="AO9" s="2">
        <v>0.017</v>
      </c>
      <c r="AP9" s="2"/>
    </row>
    <row r="10" spans="1:42" ht="12.75">
      <c r="A10" s="2" t="s">
        <v>45</v>
      </c>
      <c r="B10" s="2">
        <v>37561</v>
      </c>
      <c r="C10" s="2">
        <v>1030</v>
      </c>
      <c r="D10" s="2">
        <v>22</v>
      </c>
      <c r="E10" s="2">
        <v>7.53</v>
      </c>
      <c r="F10" s="2">
        <v>281</v>
      </c>
      <c r="G10" s="2">
        <v>0.81</v>
      </c>
      <c r="H10" s="2">
        <v>3.9</v>
      </c>
      <c r="I10" s="2">
        <v>134</v>
      </c>
      <c r="J10" s="2"/>
      <c r="K10" s="2">
        <v>0.037</v>
      </c>
      <c r="L10" s="2">
        <v>7.11</v>
      </c>
      <c r="M10" s="2">
        <v>0.27</v>
      </c>
      <c r="N10" s="2"/>
      <c r="O10" s="2"/>
      <c r="P10" s="2">
        <v>0.01</v>
      </c>
      <c r="Q10" s="2"/>
      <c r="R10" s="2"/>
      <c r="S10" s="2"/>
      <c r="T10" s="2">
        <v>1.5</v>
      </c>
      <c r="U10" s="2">
        <v>0.8</v>
      </c>
      <c r="V10" s="2">
        <v>2.4</v>
      </c>
      <c r="W10" s="2"/>
      <c r="X10" s="2">
        <v>30.7</v>
      </c>
      <c r="Y10" s="2">
        <v>0.002</v>
      </c>
      <c r="Z10" s="2"/>
      <c r="AA10" s="2">
        <v>13.9</v>
      </c>
      <c r="AB10" s="2"/>
      <c r="AC10" s="2">
        <v>0.796</v>
      </c>
      <c r="AD10" s="2"/>
      <c r="AE10" s="2">
        <v>5.5</v>
      </c>
      <c r="AF10" s="2"/>
      <c r="AG10" s="2">
        <v>0.042</v>
      </c>
      <c r="AH10" s="2">
        <v>0.2</v>
      </c>
      <c r="AI10" s="2"/>
      <c r="AJ10" s="2">
        <v>157</v>
      </c>
      <c r="AK10" s="2"/>
      <c r="AL10" s="2">
        <v>0.003</v>
      </c>
      <c r="AM10" s="2">
        <v>0.01</v>
      </c>
      <c r="AN10" s="2"/>
      <c r="AO10" s="2"/>
      <c r="AP10" s="2"/>
    </row>
    <row r="11" spans="1:42" ht="12.75">
      <c r="A11" s="2" t="s">
        <v>45</v>
      </c>
      <c r="B11" s="2">
        <v>37657</v>
      </c>
      <c r="C11" s="2">
        <v>1200</v>
      </c>
      <c r="D11" s="2">
        <v>22</v>
      </c>
      <c r="E11" s="2">
        <v>7.54</v>
      </c>
      <c r="F11" s="2">
        <v>286</v>
      </c>
      <c r="G11" s="2">
        <v>0.2</v>
      </c>
      <c r="H11" s="2">
        <v>4.3</v>
      </c>
      <c r="I11" s="2">
        <v>140</v>
      </c>
      <c r="J11" s="2"/>
      <c r="K11" s="2">
        <v>0.016</v>
      </c>
      <c r="L11" s="2">
        <v>7.2</v>
      </c>
      <c r="M11" s="2">
        <v>0.36</v>
      </c>
      <c r="N11" s="2"/>
      <c r="O11" s="2"/>
      <c r="P11" s="2">
        <v>0.004</v>
      </c>
      <c r="Q11" s="2"/>
      <c r="R11" s="2"/>
      <c r="S11" s="2"/>
      <c r="T11" s="2">
        <v>1.5</v>
      </c>
      <c r="U11" s="2">
        <v>1</v>
      </c>
      <c r="V11" s="2">
        <v>2.6</v>
      </c>
      <c r="W11" s="2"/>
      <c r="X11" s="2">
        <v>33</v>
      </c>
      <c r="Y11" s="2">
        <v>0.002</v>
      </c>
      <c r="Z11" s="2"/>
      <c r="AA11" s="2">
        <v>14</v>
      </c>
      <c r="AB11" s="2"/>
      <c r="AC11" s="2">
        <v>0.82</v>
      </c>
      <c r="AD11" s="2"/>
      <c r="AE11" s="2">
        <v>6.8</v>
      </c>
      <c r="AF11" s="2"/>
      <c r="AG11" s="2">
        <v>0.07</v>
      </c>
      <c r="AH11" s="2">
        <v>0.2</v>
      </c>
      <c r="AI11" s="2"/>
      <c r="AJ11" s="2">
        <v>154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45</v>
      </c>
      <c r="B12" s="2">
        <v>37743</v>
      </c>
      <c r="C12" s="2">
        <v>1300</v>
      </c>
      <c r="D12" s="2"/>
      <c r="E12" s="2">
        <v>7.5</v>
      </c>
      <c r="F12" s="2">
        <v>287</v>
      </c>
      <c r="G12" s="2">
        <v>0.91</v>
      </c>
      <c r="H12" s="2">
        <v>1.3</v>
      </c>
      <c r="I12" s="2">
        <v>138</v>
      </c>
      <c r="J12" s="2"/>
      <c r="K12" s="2">
        <v>0.037</v>
      </c>
      <c r="L12" s="2">
        <v>6.11</v>
      </c>
      <c r="M12" s="2">
        <v>0.25</v>
      </c>
      <c r="N12" s="2"/>
      <c r="O12" s="2"/>
      <c r="P12" s="2">
        <v>0.005</v>
      </c>
      <c r="Q12" s="2"/>
      <c r="R12" s="2"/>
      <c r="S12" s="2"/>
      <c r="T12" s="2">
        <v>1.7</v>
      </c>
      <c r="U12" s="2">
        <v>4.9</v>
      </c>
      <c r="V12" s="2">
        <v>8.9</v>
      </c>
      <c r="W12" s="2"/>
      <c r="X12" s="2">
        <v>30.3</v>
      </c>
      <c r="Y12" s="2"/>
      <c r="Z12" s="2"/>
      <c r="AA12" s="2">
        <v>13.7</v>
      </c>
      <c r="AB12" s="2"/>
      <c r="AC12" s="2">
        <v>0.853</v>
      </c>
      <c r="AD12" s="2"/>
      <c r="AE12" s="2">
        <v>6.04</v>
      </c>
      <c r="AF12" s="2"/>
      <c r="AG12" s="2">
        <v>0.06</v>
      </c>
      <c r="AH12" s="2">
        <v>0.3</v>
      </c>
      <c r="AI12" s="2"/>
      <c r="AJ12" s="2">
        <v>172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45</v>
      </c>
      <c r="B13" s="2">
        <v>37834</v>
      </c>
      <c r="C13" s="2">
        <v>1500</v>
      </c>
      <c r="D13" s="2"/>
      <c r="E13" s="2">
        <v>7.31</v>
      </c>
      <c r="F13" s="2">
        <v>275</v>
      </c>
      <c r="G13" s="2">
        <v>0.84</v>
      </c>
      <c r="H13" s="2"/>
      <c r="I13" s="2">
        <v>144</v>
      </c>
      <c r="J13" s="2"/>
      <c r="K13" s="2">
        <v>0.037</v>
      </c>
      <c r="L13" s="2">
        <v>6.88</v>
      </c>
      <c r="M13" s="2">
        <v>0.27</v>
      </c>
      <c r="N13" s="2"/>
      <c r="O13" s="2"/>
      <c r="P13" s="2"/>
      <c r="Q13" s="2"/>
      <c r="R13" s="2"/>
      <c r="S13" s="2"/>
      <c r="T13" s="2"/>
      <c r="U13" s="2"/>
      <c r="V13" s="2">
        <v>9.42</v>
      </c>
      <c r="W13" s="2"/>
      <c r="X13" s="2">
        <v>32.4</v>
      </c>
      <c r="Y13" s="2"/>
      <c r="Z13" s="2"/>
      <c r="AA13" s="2">
        <v>14.5</v>
      </c>
      <c r="AB13" s="2"/>
      <c r="AC13" s="2">
        <v>1.03</v>
      </c>
      <c r="AD13" s="2"/>
      <c r="AE13" s="2">
        <v>6.33</v>
      </c>
      <c r="AF13" s="2"/>
      <c r="AG13" s="2">
        <v>0.042</v>
      </c>
      <c r="AH13" s="2">
        <v>0.33</v>
      </c>
      <c r="AI13" s="2"/>
      <c r="AJ13" s="2">
        <v>75</v>
      </c>
      <c r="AK13" s="2"/>
      <c r="AL13" s="2">
        <v>0.003</v>
      </c>
      <c r="AM13" s="2"/>
      <c r="AN13" s="2"/>
      <c r="AO13" s="2"/>
      <c r="AP13" s="2"/>
    </row>
    <row r="14" spans="1:42" ht="12.75">
      <c r="A14" s="2" t="s">
        <v>45</v>
      </c>
      <c r="B14" s="2">
        <v>38384</v>
      </c>
      <c r="C14" s="2">
        <v>1100</v>
      </c>
      <c r="D14" s="2"/>
      <c r="E14" s="2">
        <v>7.44</v>
      </c>
      <c r="F14" s="2">
        <v>295</v>
      </c>
      <c r="G14" s="2">
        <v>0.11</v>
      </c>
      <c r="H14" s="2"/>
      <c r="I14" s="2">
        <v>138</v>
      </c>
      <c r="J14" s="2"/>
      <c r="K14" s="2">
        <v>0.04</v>
      </c>
      <c r="L14" s="2">
        <v>7.09</v>
      </c>
      <c r="M14" s="2">
        <v>0.42</v>
      </c>
      <c r="N14" s="2"/>
      <c r="O14" s="2"/>
      <c r="P14" s="2"/>
      <c r="Q14" s="2"/>
      <c r="R14" s="2"/>
      <c r="S14" s="2"/>
      <c r="T14" s="2"/>
      <c r="U14" s="2"/>
      <c r="V14" s="2">
        <v>0.94</v>
      </c>
      <c r="W14" s="2"/>
      <c r="X14" s="2">
        <v>30.4</v>
      </c>
      <c r="Y14" s="2"/>
      <c r="Z14" s="2"/>
      <c r="AA14" s="2">
        <v>13.4</v>
      </c>
      <c r="AB14" s="2"/>
      <c r="AC14" s="2">
        <v>0.903</v>
      </c>
      <c r="AD14" s="2"/>
      <c r="AE14" s="2">
        <v>6.18</v>
      </c>
      <c r="AF14" s="2"/>
      <c r="AG14" s="2">
        <v>0.019</v>
      </c>
      <c r="AH14" s="2">
        <v>0.14</v>
      </c>
      <c r="AI14" s="2"/>
      <c r="AJ14" s="2">
        <v>158</v>
      </c>
      <c r="AK14" s="2"/>
      <c r="AL14" s="2"/>
      <c r="AM14" s="2"/>
      <c r="AN14" s="2"/>
      <c r="AO14" s="2"/>
      <c r="AP14" s="2"/>
    </row>
    <row r="15" spans="1:42" ht="12.75">
      <c r="A15" s="2" t="s">
        <v>45</v>
      </c>
      <c r="B15" s="2">
        <v>38566</v>
      </c>
      <c r="C15" s="2">
        <v>1400</v>
      </c>
      <c r="D15" s="2"/>
      <c r="E15" s="2">
        <v>6.66</v>
      </c>
      <c r="F15" s="2">
        <v>277</v>
      </c>
      <c r="G15" s="2">
        <v>3.86</v>
      </c>
      <c r="H15" s="2"/>
      <c r="I15" s="2">
        <v>141</v>
      </c>
      <c r="J15" s="2"/>
      <c r="K15" s="2"/>
      <c r="L15" s="2">
        <v>7.73</v>
      </c>
      <c r="M15" s="2">
        <v>0.267</v>
      </c>
      <c r="N15" s="2"/>
      <c r="O15" s="2"/>
      <c r="P15" s="2"/>
      <c r="Q15" s="2"/>
      <c r="R15" s="2"/>
      <c r="S15" s="2"/>
      <c r="T15" s="2"/>
      <c r="U15" s="2"/>
      <c r="V15" s="2">
        <v>0.85</v>
      </c>
      <c r="W15" s="2"/>
      <c r="X15" s="2">
        <v>31.1</v>
      </c>
      <c r="Y15" s="2"/>
      <c r="Z15" s="2"/>
      <c r="AA15" s="2">
        <v>14.1</v>
      </c>
      <c r="AB15" s="2"/>
      <c r="AC15" s="2">
        <v>1.27</v>
      </c>
      <c r="AD15" s="2"/>
      <c r="AE15" s="2">
        <v>6.36</v>
      </c>
      <c r="AF15" s="2"/>
      <c r="AG15" s="2">
        <v>0.011</v>
      </c>
      <c r="AH15" s="2">
        <v>0.36</v>
      </c>
      <c r="AI15" s="2"/>
      <c r="AJ15" s="2">
        <v>164</v>
      </c>
      <c r="AK15" s="2"/>
      <c r="AL15" s="2">
        <v>0.0035</v>
      </c>
      <c r="AM15" s="2"/>
      <c r="AN15" s="2"/>
      <c r="AO15" s="2"/>
      <c r="AP15" s="2"/>
    </row>
    <row r="16" spans="1:42" ht="12.75">
      <c r="A16" s="2" t="s">
        <v>45</v>
      </c>
      <c r="B16" s="2">
        <v>38657</v>
      </c>
      <c r="C16" s="2">
        <v>1400</v>
      </c>
      <c r="D16" s="2">
        <v>22</v>
      </c>
      <c r="E16" s="2">
        <v>7.36</v>
      </c>
      <c r="F16" s="2">
        <v>280</v>
      </c>
      <c r="G16" s="2">
        <v>0.02</v>
      </c>
      <c r="H16" s="2"/>
      <c r="I16" s="2">
        <v>140</v>
      </c>
      <c r="J16" s="2"/>
      <c r="K16" s="2"/>
      <c r="L16" s="2">
        <v>6.61</v>
      </c>
      <c r="M16" s="2">
        <v>0.283</v>
      </c>
      <c r="N16" s="2"/>
      <c r="O16" s="2"/>
      <c r="P16" s="2"/>
      <c r="Q16" s="2"/>
      <c r="R16" s="2"/>
      <c r="S16" s="2"/>
      <c r="T16" s="2">
        <v>1.1</v>
      </c>
      <c r="U16" s="2"/>
      <c r="V16" s="2">
        <v>0.85</v>
      </c>
      <c r="W16" s="2"/>
      <c r="X16" s="2">
        <v>30.9</v>
      </c>
      <c r="Y16" s="2"/>
      <c r="Z16" s="2"/>
      <c r="AA16" s="2">
        <v>15</v>
      </c>
      <c r="AB16" s="2"/>
      <c r="AC16" s="2">
        <v>0.933</v>
      </c>
      <c r="AD16" s="2"/>
      <c r="AE16" s="2">
        <v>6.12</v>
      </c>
      <c r="AF16" s="2"/>
      <c r="AG16" s="2">
        <v>0.015</v>
      </c>
      <c r="AH16" s="2">
        <v>0.29</v>
      </c>
      <c r="AI16" s="2"/>
      <c r="AJ16" s="2">
        <v>155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45</v>
      </c>
      <c r="B17" s="2">
        <v>38021</v>
      </c>
      <c r="C17" s="2">
        <v>1050</v>
      </c>
      <c r="D17" s="2"/>
      <c r="E17" s="2">
        <v>7.48</v>
      </c>
      <c r="F17" s="2">
        <v>267</v>
      </c>
      <c r="G17" s="2"/>
      <c r="H17" s="2">
        <v>2.4</v>
      </c>
      <c r="I17" s="2">
        <v>142</v>
      </c>
      <c r="J17" s="2"/>
      <c r="K17" s="2">
        <v>0.04</v>
      </c>
      <c r="L17" s="2">
        <v>7.1</v>
      </c>
      <c r="M17" s="2">
        <v>0.3</v>
      </c>
      <c r="N17" s="2"/>
      <c r="O17" s="2"/>
      <c r="P17" s="2"/>
      <c r="Q17" s="2"/>
      <c r="R17" s="2"/>
      <c r="S17" s="2"/>
      <c r="T17" s="2"/>
      <c r="U17" s="2"/>
      <c r="V17" s="2">
        <v>3.61</v>
      </c>
      <c r="W17" s="2"/>
      <c r="X17" s="2">
        <v>30.9</v>
      </c>
      <c r="Y17" s="2"/>
      <c r="Z17" s="2"/>
      <c r="AA17" s="2">
        <v>13.8</v>
      </c>
      <c r="AB17" s="2"/>
      <c r="AC17" s="2">
        <v>0.754</v>
      </c>
      <c r="AD17" s="2"/>
      <c r="AE17" s="2">
        <v>6.13</v>
      </c>
      <c r="AF17" s="2"/>
      <c r="AG17" s="2">
        <v>0.022</v>
      </c>
      <c r="AH17" s="2">
        <v>0.11</v>
      </c>
      <c r="AI17" s="2"/>
      <c r="AJ17" s="2">
        <v>158</v>
      </c>
      <c r="AK17" s="2"/>
      <c r="AL17" s="2">
        <v>0.0003</v>
      </c>
      <c r="AM17" s="2"/>
      <c r="AN17" s="2"/>
      <c r="AO17" s="2"/>
      <c r="AP17" s="2"/>
    </row>
    <row r="18" spans="1:42" ht="12.75">
      <c r="A18" s="2" t="s">
        <v>45</v>
      </c>
      <c r="B18" s="2">
        <v>38300</v>
      </c>
      <c r="C18" s="2">
        <v>1130</v>
      </c>
      <c r="D18" s="2"/>
      <c r="E18" s="2">
        <v>7.47</v>
      </c>
      <c r="F18" s="2">
        <v>293</v>
      </c>
      <c r="G18" s="2">
        <v>0.07</v>
      </c>
      <c r="H18" s="2"/>
      <c r="I18" s="2">
        <v>139</v>
      </c>
      <c r="J18" s="2"/>
      <c r="K18" s="2">
        <v>0.04</v>
      </c>
      <c r="L18" s="2">
        <v>8.57</v>
      </c>
      <c r="M18" s="2">
        <v>0.35</v>
      </c>
      <c r="N18" s="2"/>
      <c r="O18" s="2"/>
      <c r="P18" s="2">
        <v>0.032</v>
      </c>
      <c r="Q18" s="2"/>
      <c r="R18" s="2"/>
      <c r="S18" s="2"/>
      <c r="T18" s="2"/>
      <c r="U18" s="2"/>
      <c r="V18" s="2">
        <v>0.85</v>
      </c>
      <c r="W18" s="2"/>
      <c r="X18" s="2">
        <v>29.4</v>
      </c>
      <c r="Y18" s="2"/>
      <c r="Z18" s="2"/>
      <c r="AA18" s="2">
        <v>13.1</v>
      </c>
      <c r="AB18" s="2"/>
      <c r="AC18" s="2">
        <v>0.784</v>
      </c>
      <c r="AD18" s="2"/>
      <c r="AE18" s="2">
        <v>5.8</v>
      </c>
      <c r="AF18" s="2"/>
      <c r="AG18" s="2">
        <v>0.017</v>
      </c>
      <c r="AH18" s="2">
        <v>1.57</v>
      </c>
      <c r="AI18" s="2"/>
      <c r="AJ18" s="2">
        <v>134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45</v>
      </c>
      <c r="B19" s="2">
        <v>38749</v>
      </c>
      <c r="C19" s="2">
        <v>1045</v>
      </c>
      <c r="D19" s="2"/>
      <c r="E19" s="2">
        <v>7.04</v>
      </c>
      <c r="F19" s="2">
        <v>437</v>
      </c>
      <c r="G19" s="2">
        <v>0.01</v>
      </c>
      <c r="H19" s="2"/>
      <c r="I19" s="2">
        <v>143</v>
      </c>
      <c r="J19" s="2"/>
      <c r="K19" s="2"/>
      <c r="L19" s="2">
        <v>6.74</v>
      </c>
      <c r="M19" s="2">
        <v>0.294</v>
      </c>
      <c r="N19" s="2"/>
      <c r="O19" s="2"/>
      <c r="P19" s="2">
        <v>3.06</v>
      </c>
      <c r="Q19" s="2"/>
      <c r="R19" s="2"/>
      <c r="S19" s="2"/>
      <c r="T19" s="2"/>
      <c r="U19" s="2"/>
      <c r="V19" s="2">
        <v>0.85</v>
      </c>
      <c r="W19" s="2"/>
      <c r="X19" s="2">
        <v>30.2</v>
      </c>
      <c r="Y19" s="2"/>
      <c r="Z19" s="2"/>
      <c r="AA19" s="2">
        <v>14.1</v>
      </c>
      <c r="AB19" s="2"/>
      <c r="AC19" s="2">
        <v>0.938</v>
      </c>
      <c r="AD19" s="2"/>
      <c r="AE19" s="2">
        <v>6.19</v>
      </c>
      <c r="AF19" s="2"/>
      <c r="AG19" s="2">
        <v>0.017</v>
      </c>
      <c r="AH19" s="2">
        <v>0.11</v>
      </c>
      <c r="AI19" s="2"/>
      <c r="AJ19" s="2">
        <v>158</v>
      </c>
      <c r="AK19" s="2"/>
      <c r="AL19" s="2">
        <v>0.0035</v>
      </c>
      <c r="AM19" s="2"/>
      <c r="AN19" s="2"/>
      <c r="AO19" s="2"/>
      <c r="AP19" s="2"/>
    </row>
    <row r="20" spans="1:42" ht="12.75">
      <c r="A20" s="2" t="s">
        <v>45</v>
      </c>
      <c r="B20" s="2">
        <v>38749</v>
      </c>
      <c r="C20" s="2">
        <v>1100</v>
      </c>
      <c r="D20" s="2"/>
      <c r="E20" s="2">
        <v>7.04</v>
      </c>
      <c r="F20" s="2">
        <v>437</v>
      </c>
      <c r="G20" s="2">
        <v>0.01</v>
      </c>
      <c r="H20" s="2"/>
      <c r="I20" s="2">
        <v>143</v>
      </c>
      <c r="J20" s="2"/>
      <c r="K20" s="2"/>
      <c r="L20" s="2">
        <v>6.73</v>
      </c>
      <c r="M20" s="2">
        <v>0.291</v>
      </c>
      <c r="N20" s="2"/>
      <c r="O20" s="2"/>
      <c r="P20" s="2">
        <v>2.66</v>
      </c>
      <c r="Q20" s="2"/>
      <c r="R20" s="2"/>
      <c r="S20" s="2"/>
      <c r="T20" s="2"/>
      <c r="U20" s="2"/>
      <c r="V20" s="2">
        <v>0.94</v>
      </c>
      <c r="W20" s="2"/>
      <c r="X20" s="2">
        <v>30.8</v>
      </c>
      <c r="Y20" s="2"/>
      <c r="Z20" s="2"/>
      <c r="AA20" s="2">
        <v>14.4</v>
      </c>
      <c r="AB20" s="2"/>
      <c r="AC20" s="2">
        <v>0.952</v>
      </c>
      <c r="AD20" s="2"/>
      <c r="AE20" s="2">
        <v>6.39</v>
      </c>
      <c r="AF20" s="2"/>
      <c r="AG20" s="2">
        <v>0.016</v>
      </c>
      <c r="AH20" s="2">
        <v>0.11</v>
      </c>
      <c r="AI20" s="2"/>
      <c r="AJ20" s="2">
        <v>174</v>
      </c>
      <c r="AK20" s="2"/>
      <c r="AL20" s="2">
        <v>0.0035</v>
      </c>
      <c r="AM20" s="2"/>
      <c r="AN20" s="2"/>
      <c r="AO20" s="2"/>
      <c r="AP20" s="2"/>
    </row>
    <row r="21" spans="1:42" ht="12.75">
      <c r="A21" s="2" t="s">
        <v>45</v>
      </c>
      <c r="B21" s="2">
        <v>38110</v>
      </c>
      <c r="C21" s="2">
        <v>1340</v>
      </c>
      <c r="D21" s="2"/>
      <c r="E21" s="2">
        <v>7.16</v>
      </c>
      <c r="F21" s="2">
        <v>289</v>
      </c>
      <c r="G21" s="2">
        <v>0.06</v>
      </c>
      <c r="H21" s="2">
        <v>1.9</v>
      </c>
      <c r="I21" s="2">
        <v>140</v>
      </c>
      <c r="J21" s="2"/>
      <c r="K21" s="2">
        <v>0.04</v>
      </c>
      <c r="L21" s="2">
        <v>6.93</v>
      </c>
      <c r="M21" s="2">
        <v>0.28</v>
      </c>
      <c r="N21" s="2"/>
      <c r="O21" s="2"/>
      <c r="P21" s="2"/>
      <c r="Q21" s="2"/>
      <c r="R21" s="2"/>
      <c r="S21" s="2"/>
      <c r="T21" s="2"/>
      <c r="U21" s="2"/>
      <c r="V21" s="2">
        <v>2.29</v>
      </c>
      <c r="W21" s="2"/>
      <c r="X21" s="2">
        <v>32</v>
      </c>
      <c r="Y21" s="2"/>
      <c r="Z21" s="2"/>
      <c r="AA21" s="2">
        <v>14.2</v>
      </c>
      <c r="AB21" s="2"/>
      <c r="AC21" s="2">
        <v>1.17</v>
      </c>
      <c r="AD21" s="2"/>
      <c r="AE21" s="2">
        <v>7.55</v>
      </c>
      <c r="AF21" s="2"/>
      <c r="AG21" s="2">
        <v>0.043</v>
      </c>
      <c r="AH21" s="2">
        <v>0.11</v>
      </c>
      <c r="AI21" s="2"/>
      <c r="AJ21" s="2">
        <v>175</v>
      </c>
      <c r="AK21" s="2"/>
      <c r="AL21" s="2">
        <v>0.0003</v>
      </c>
      <c r="AM21" s="2"/>
      <c r="AN21" s="2"/>
      <c r="AO21" s="2"/>
      <c r="AP21" s="2"/>
    </row>
    <row r="22" spans="1:42" ht="12.75">
      <c r="A22" s="2" t="s">
        <v>45</v>
      </c>
      <c r="B22" s="2">
        <v>38844</v>
      </c>
      <c r="C22" s="2">
        <v>1445</v>
      </c>
      <c r="D22" s="2"/>
      <c r="E22" s="2">
        <v>8.03</v>
      </c>
      <c r="F22" s="2">
        <v>282</v>
      </c>
      <c r="G22" s="2">
        <v>1.2</v>
      </c>
      <c r="H22" s="2">
        <v>1.1</v>
      </c>
      <c r="I22" s="2">
        <v>144</v>
      </c>
      <c r="J22" s="2"/>
      <c r="K22" s="2"/>
      <c r="L22" s="2">
        <v>7.24</v>
      </c>
      <c r="M22" s="2">
        <v>0.275</v>
      </c>
      <c r="N22" s="2"/>
      <c r="O22" s="2"/>
      <c r="P22" s="2"/>
      <c r="Q22" s="2"/>
      <c r="R22" s="2"/>
      <c r="S22" s="2"/>
      <c r="T22" s="2"/>
      <c r="U22" s="2"/>
      <c r="V22" s="2">
        <v>0.85</v>
      </c>
      <c r="W22" s="2"/>
      <c r="X22" s="2">
        <v>28.3</v>
      </c>
      <c r="Y22" s="2"/>
      <c r="Z22" s="2"/>
      <c r="AA22" s="2">
        <v>13.9</v>
      </c>
      <c r="AB22" s="2"/>
      <c r="AC22" s="2">
        <v>0.924</v>
      </c>
      <c r="AD22" s="2"/>
      <c r="AE22" s="2">
        <v>6.04</v>
      </c>
      <c r="AF22" s="2"/>
      <c r="AG22" s="2">
        <v>0.014</v>
      </c>
      <c r="AH22" s="2">
        <v>0.55</v>
      </c>
      <c r="AI22" s="2"/>
      <c r="AJ22" s="2">
        <v>159</v>
      </c>
      <c r="AK22" s="2"/>
      <c r="AL22" s="2">
        <v>0.0022</v>
      </c>
      <c r="AM22" s="2"/>
      <c r="AN22" s="2"/>
      <c r="AO22" s="2"/>
      <c r="AP22" s="2"/>
    </row>
    <row r="23" spans="1:42" ht="12.75">
      <c r="A23" s="2" t="s">
        <v>45</v>
      </c>
      <c r="B23" s="2">
        <v>37945</v>
      </c>
      <c r="C23" s="2">
        <v>1330</v>
      </c>
      <c r="D23" s="2"/>
      <c r="E23" s="2">
        <v>7.4</v>
      </c>
      <c r="F23" s="2">
        <v>289</v>
      </c>
      <c r="G23" s="2">
        <v>1.77</v>
      </c>
      <c r="H23" s="2">
        <v>1.3</v>
      </c>
      <c r="I23" s="2">
        <v>137</v>
      </c>
      <c r="J23" s="2"/>
      <c r="K23" s="2">
        <v>0.04</v>
      </c>
      <c r="L23" s="2">
        <v>7.08</v>
      </c>
      <c r="M23" s="2">
        <v>0.3</v>
      </c>
      <c r="N23" s="2"/>
      <c r="O23" s="2"/>
      <c r="P23" s="2"/>
      <c r="Q23" s="2"/>
      <c r="R23" s="2"/>
      <c r="S23" s="2"/>
      <c r="T23" s="2"/>
      <c r="U23" s="2"/>
      <c r="V23" s="2">
        <v>0.85</v>
      </c>
      <c r="W23" s="2"/>
      <c r="X23" s="2">
        <v>31.4</v>
      </c>
      <c r="Y23" s="2"/>
      <c r="Z23" s="2"/>
      <c r="AA23" s="2">
        <v>14.1</v>
      </c>
      <c r="AB23" s="2"/>
      <c r="AC23" s="2">
        <v>0.848</v>
      </c>
      <c r="AD23" s="2"/>
      <c r="AE23" s="2">
        <v>6.16</v>
      </c>
      <c r="AF23" s="2"/>
      <c r="AG23" s="2">
        <v>0.047</v>
      </c>
      <c r="AH23" s="2">
        <v>0.17</v>
      </c>
      <c r="AI23" s="2"/>
      <c r="AJ23" s="2">
        <v>168</v>
      </c>
      <c r="AK23" s="2"/>
      <c r="AL23" s="2">
        <v>0.0003</v>
      </c>
      <c r="AM23" s="2"/>
      <c r="AN23" s="2"/>
      <c r="AO23" s="2"/>
      <c r="AP23" s="2"/>
    </row>
    <row r="24" spans="1:42" ht="12.75">
      <c r="A24" s="2" t="s">
        <v>45</v>
      </c>
      <c r="B24" s="2">
        <v>37561</v>
      </c>
      <c r="C24" s="2"/>
      <c r="D24" s="2"/>
      <c r="E24" s="2"/>
      <c r="F24" s="2"/>
      <c r="G24" s="2"/>
      <c r="H24" s="2">
        <v>5.6</v>
      </c>
      <c r="I24" s="2">
        <v>135</v>
      </c>
      <c r="J24" s="2"/>
      <c r="K24" s="2">
        <v>0.037</v>
      </c>
      <c r="L24" s="2">
        <v>7.08</v>
      </c>
      <c r="M24" s="2">
        <v>0.28</v>
      </c>
      <c r="N24" s="2"/>
      <c r="O24" s="2"/>
      <c r="P24" s="2">
        <v>0.004</v>
      </c>
      <c r="Q24" s="2"/>
      <c r="R24" s="2"/>
      <c r="S24" s="2"/>
      <c r="T24" s="2"/>
      <c r="U24" s="2">
        <v>2.3</v>
      </c>
      <c r="V24" s="2">
        <v>6.9</v>
      </c>
      <c r="W24" s="2"/>
      <c r="X24" s="2">
        <v>31.3</v>
      </c>
      <c r="Y24" s="2">
        <v>0.002</v>
      </c>
      <c r="Z24" s="2"/>
      <c r="AA24" s="2">
        <v>14.1</v>
      </c>
      <c r="AB24" s="2"/>
      <c r="AC24" s="2">
        <v>0.817</v>
      </c>
      <c r="AD24" s="2"/>
      <c r="AE24" s="2">
        <v>5.54</v>
      </c>
      <c r="AF24" s="2"/>
      <c r="AG24" s="2">
        <v>0.042</v>
      </c>
      <c r="AH24" s="2">
        <v>0.3</v>
      </c>
      <c r="AI24" s="2"/>
      <c r="AJ24" s="2">
        <v>158</v>
      </c>
      <c r="AK24" s="2"/>
      <c r="AL24" s="2">
        <v>0.003</v>
      </c>
      <c r="AM24" s="2">
        <v>0.01</v>
      </c>
      <c r="AN24" s="2"/>
      <c r="AO24" s="2"/>
      <c r="AP24" s="2"/>
    </row>
    <row r="25" spans="1:42" ht="12.75">
      <c r="A25" s="2" t="s">
        <v>45</v>
      </c>
      <c r="B25" s="2">
        <v>38209</v>
      </c>
      <c r="C25" s="2">
        <v>1245</v>
      </c>
      <c r="D25" s="2"/>
      <c r="E25" s="2"/>
      <c r="F25" s="2"/>
      <c r="G25" s="2"/>
      <c r="H25" s="2"/>
      <c r="I25" s="2">
        <v>136</v>
      </c>
      <c r="J25" s="2"/>
      <c r="K25" s="2">
        <v>0.052</v>
      </c>
      <c r="L25" s="2">
        <v>6.7</v>
      </c>
      <c r="M25" s="2">
        <v>0.3</v>
      </c>
      <c r="N25" s="2"/>
      <c r="O25" s="2"/>
      <c r="P25" s="2"/>
      <c r="Q25" s="2"/>
      <c r="R25" s="2"/>
      <c r="S25" s="2"/>
      <c r="T25" s="2"/>
      <c r="U25" s="2"/>
      <c r="V25" s="2">
        <v>2.04</v>
      </c>
      <c r="W25" s="2"/>
      <c r="X25" s="2">
        <v>30.8</v>
      </c>
      <c r="Y25" s="2"/>
      <c r="Z25" s="2"/>
      <c r="AA25" s="2">
        <v>13.7</v>
      </c>
      <c r="AB25" s="2"/>
      <c r="AC25" s="2">
        <v>0.962</v>
      </c>
      <c r="AD25" s="2"/>
      <c r="AE25" s="2">
        <v>6.23</v>
      </c>
      <c r="AF25" s="2"/>
      <c r="AG25" s="2">
        <v>0.044</v>
      </c>
      <c r="AH25" s="2">
        <v>0.34</v>
      </c>
      <c r="AI25" s="2"/>
      <c r="AJ25" s="2">
        <v>168</v>
      </c>
      <c r="AK25" s="2"/>
      <c r="AL25" s="2">
        <v>0.0003</v>
      </c>
      <c r="AM25" s="2"/>
      <c r="AN25" s="2"/>
      <c r="AO25" s="2"/>
      <c r="AP25" s="2"/>
    </row>
    <row r="26" spans="1:42" ht="12.75">
      <c r="A26" s="2" t="s">
        <v>45</v>
      </c>
      <c r="B26" s="2">
        <v>38473</v>
      </c>
      <c r="C26" s="2">
        <v>1230</v>
      </c>
      <c r="D26" s="2"/>
      <c r="E26" s="2">
        <v>7.3</v>
      </c>
      <c r="F26" s="2">
        <v>237</v>
      </c>
      <c r="G26" s="2">
        <v>0.51</v>
      </c>
      <c r="H26" s="2">
        <v>1.1</v>
      </c>
      <c r="I26" s="2">
        <v>143</v>
      </c>
      <c r="J26" s="2"/>
      <c r="K26" s="2">
        <v>0.199</v>
      </c>
      <c r="L26" s="2">
        <v>7.52</v>
      </c>
      <c r="M26" s="2">
        <v>0.26</v>
      </c>
      <c r="N26" s="2"/>
      <c r="O26" s="2"/>
      <c r="P26" s="2">
        <v>0.01</v>
      </c>
      <c r="Q26" s="2"/>
      <c r="R26" s="2"/>
      <c r="S26" s="2"/>
      <c r="T26" s="2"/>
      <c r="U26" s="2"/>
      <c r="V26" s="2">
        <v>0.86</v>
      </c>
      <c r="W26" s="2"/>
      <c r="X26" s="2">
        <v>31.9</v>
      </c>
      <c r="Y26" s="2"/>
      <c r="Z26" s="2"/>
      <c r="AA26" s="2">
        <v>13.9</v>
      </c>
      <c r="AB26" s="2"/>
      <c r="AC26" s="2">
        <v>0.893</v>
      </c>
      <c r="AD26" s="2"/>
      <c r="AE26" s="2">
        <v>6.15</v>
      </c>
      <c r="AF26" s="2"/>
      <c r="AG26" s="2">
        <v>0.019</v>
      </c>
      <c r="AH26" s="2">
        <v>0.17</v>
      </c>
      <c r="AI26" s="2"/>
      <c r="AJ26" s="2">
        <v>148</v>
      </c>
      <c r="AK26" s="2"/>
      <c r="AL26" s="2">
        <v>0.0035</v>
      </c>
      <c r="AM26" s="2"/>
      <c r="AN26" s="2"/>
      <c r="AO26" s="2"/>
      <c r="AP26" s="2"/>
    </row>
    <row r="37" ht="12.75">
      <c r="A37" t="s">
        <v>115</v>
      </c>
    </row>
    <row r="38" ht="12.75">
      <c r="A38" s="5">
        <v>72205001</v>
      </c>
    </row>
    <row r="39" ht="12.75">
      <c r="A39" t="s">
        <v>118</v>
      </c>
    </row>
    <row r="40" ht="12.75">
      <c r="A40" s="7">
        <v>39</v>
      </c>
    </row>
    <row r="41" spans="1:41" ht="12.75">
      <c r="A41" t="s">
        <v>106</v>
      </c>
      <c r="D41">
        <f>AVERAGE(D$2:D$40)</f>
        <v>21.990909090909092</v>
      </c>
      <c r="E41">
        <f aca="true" t="shared" si="0" ref="E41:AO41">AVERAGE(E$2:E$40)</f>
        <v>7.355217391304349</v>
      </c>
      <c r="F41">
        <f t="shared" si="0"/>
        <v>276.39130434782606</v>
      </c>
      <c r="G41">
        <f t="shared" si="0"/>
        <v>0.5827272727272726</v>
      </c>
      <c r="H41">
        <f t="shared" si="0"/>
        <v>2.123529411764706</v>
      </c>
      <c r="I41">
        <f t="shared" si="0"/>
        <v>138.8</v>
      </c>
      <c r="J41" t="e">
        <f t="shared" si="0"/>
        <v>#DIV/0!</v>
      </c>
      <c r="K41">
        <f t="shared" si="0"/>
        <v>0.04265</v>
      </c>
      <c r="L41">
        <f t="shared" si="0"/>
        <v>7.066400000000001</v>
      </c>
      <c r="M41">
        <f t="shared" si="0"/>
        <v>0.28236</v>
      </c>
      <c r="N41" t="e">
        <f t="shared" si="0"/>
        <v>#DIV/0!</v>
      </c>
      <c r="O41" t="e">
        <f t="shared" si="0"/>
        <v>#DIV/0!</v>
      </c>
      <c r="P41">
        <f t="shared" si="0"/>
        <v>0.366125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1.675</v>
      </c>
      <c r="U41">
        <f t="shared" si="0"/>
        <v>2.7916666666666665</v>
      </c>
      <c r="V41">
        <f t="shared" si="0"/>
        <v>4.514799999999999</v>
      </c>
      <c r="W41" t="e">
        <f t="shared" si="0"/>
        <v>#DIV/0!</v>
      </c>
      <c r="X41">
        <f t="shared" si="0"/>
        <v>31.15199999999999</v>
      </c>
      <c r="Y41">
        <f t="shared" si="0"/>
        <v>0.0023636363636363638</v>
      </c>
      <c r="Z41" t="e">
        <f t="shared" si="0"/>
        <v>#DIV/0!</v>
      </c>
      <c r="AA41">
        <f t="shared" si="0"/>
        <v>13.879999999999997</v>
      </c>
      <c r="AB41" t="e">
        <f t="shared" si="0"/>
        <v>#DIV/0!</v>
      </c>
      <c r="AC41">
        <f t="shared" si="0"/>
        <v>0.8888000000000001</v>
      </c>
      <c r="AD41" t="e">
        <f t="shared" si="0"/>
        <v>#DIV/0!</v>
      </c>
      <c r="AE41">
        <f t="shared" si="0"/>
        <v>6.223599999999999</v>
      </c>
      <c r="AF41" t="e">
        <f t="shared" si="0"/>
        <v>#DIV/0!</v>
      </c>
      <c r="AG41">
        <f t="shared" si="0"/>
        <v>0.03152000000000001</v>
      </c>
      <c r="AH41">
        <f t="shared" si="0"/>
        <v>0.24184</v>
      </c>
      <c r="AI41">
        <f t="shared" si="0"/>
        <v>0.8833333333333333</v>
      </c>
      <c r="AJ41">
        <f t="shared" si="0"/>
        <v>164.04</v>
      </c>
      <c r="AK41">
        <f t="shared" si="0"/>
        <v>0.8833333333333333</v>
      </c>
      <c r="AL41">
        <f t="shared" si="0"/>
        <v>0.0020600000000000006</v>
      </c>
      <c r="AM41">
        <f t="shared" si="0"/>
        <v>0.012285714285714285</v>
      </c>
      <c r="AN41">
        <f t="shared" si="0"/>
        <v>0.013333333333333334</v>
      </c>
      <c r="AO41">
        <f t="shared" si="0"/>
        <v>0.013333333333333334</v>
      </c>
    </row>
    <row r="42" spans="1:41" ht="12.75">
      <c r="A42" t="s">
        <v>107</v>
      </c>
      <c r="D42">
        <f>MEDIAN(D$2:D$40)</f>
        <v>22</v>
      </c>
      <c r="E42">
        <f aca="true" t="shared" si="1" ref="E42:AO42">MEDIAN(E$2:E$40)</f>
        <v>7.44</v>
      </c>
      <c r="F42">
        <f t="shared" si="1"/>
        <v>282</v>
      </c>
      <c r="G42">
        <f t="shared" si="1"/>
        <v>0.13</v>
      </c>
      <c r="H42">
        <f t="shared" si="1"/>
        <v>1.5</v>
      </c>
      <c r="I42">
        <f t="shared" si="1"/>
        <v>139</v>
      </c>
      <c r="J42" t="e">
        <f t="shared" si="1"/>
        <v>#NUM!</v>
      </c>
      <c r="K42">
        <f t="shared" si="1"/>
        <v>0.037</v>
      </c>
      <c r="L42">
        <f t="shared" si="1"/>
        <v>7.09</v>
      </c>
      <c r="M42">
        <f t="shared" si="1"/>
        <v>0.275</v>
      </c>
      <c r="N42" t="e">
        <f t="shared" si="1"/>
        <v>#NUM!</v>
      </c>
      <c r="O42" t="e">
        <f t="shared" si="1"/>
        <v>#NUM!</v>
      </c>
      <c r="P42">
        <f t="shared" si="1"/>
        <v>0.01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1.6</v>
      </c>
      <c r="U42">
        <f t="shared" si="1"/>
        <v>2.5</v>
      </c>
      <c r="V42">
        <f t="shared" si="1"/>
        <v>2.4</v>
      </c>
      <c r="W42" t="e">
        <f t="shared" si="1"/>
        <v>#NUM!</v>
      </c>
      <c r="X42">
        <f t="shared" si="1"/>
        <v>30.9</v>
      </c>
      <c r="Y42">
        <f t="shared" si="1"/>
        <v>0.003</v>
      </c>
      <c r="Z42" t="e">
        <f t="shared" si="1"/>
        <v>#NUM!</v>
      </c>
      <c r="AA42">
        <f t="shared" si="1"/>
        <v>13.9</v>
      </c>
      <c r="AB42" t="e">
        <f t="shared" si="1"/>
        <v>#NUM!</v>
      </c>
      <c r="AC42">
        <f t="shared" si="1"/>
        <v>0.881</v>
      </c>
      <c r="AD42" t="e">
        <f t="shared" si="1"/>
        <v>#NUM!</v>
      </c>
      <c r="AE42">
        <f t="shared" si="1"/>
        <v>6.16</v>
      </c>
      <c r="AF42" t="e">
        <f t="shared" si="1"/>
        <v>#NUM!</v>
      </c>
      <c r="AG42">
        <f t="shared" si="1"/>
        <v>0.022</v>
      </c>
      <c r="AH42">
        <f t="shared" si="1"/>
        <v>0.16</v>
      </c>
      <c r="AI42">
        <f t="shared" si="1"/>
        <v>0.7</v>
      </c>
      <c r="AJ42">
        <f t="shared" si="1"/>
        <v>164</v>
      </c>
      <c r="AK42">
        <f t="shared" si="1"/>
        <v>0.7</v>
      </c>
      <c r="AL42">
        <f t="shared" si="1"/>
        <v>0.0026</v>
      </c>
      <c r="AM42">
        <f t="shared" si="1"/>
        <v>0.01</v>
      </c>
      <c r="AN42">
        <f t="shared" si="1"/>
        <v>0.017</v>
      </c>
      <c r="AO42">
        <f t="shared" si="1"/>
        <v>0.017</v>
      </c>
    </row>
    <row r="43" spans="1:41" ht="12.75">
      <c r="A43" t="s">
        <v>109</v>
      </c>
      <c r="D43">
        <f>MAX(D$2:D$40)</f>
        <v>22.1</v>
      </c>
      <c r="E43">
        <f aca="true" t="shared" si="2" ref="E43:AO43">MAX(E$2:E$40)</f>
        <v>8.03</v>
      </c>
      <c r="F43">
        <f t="shared" si="2"/>
        <v>437</v>
      </c>
      <c r="G43">
        <f t="shared" si="2"/>
        <v>3.86</v>
      </c>
      <c r="H43">
        <f t="shared" si="2"/>
        <v>5.6</v>
      </c>
      <c r="I43">
        <f t="shared" si="2"/>
        <v>144</v>
      </c>
      <c r="J43">
        <f t="shared" si="2"/>
        <v>0</v>
      </c>
      <c r="K43">
        <f t="shared" si="2"/>
        <v>0.199</v>
      </c>
      <c r="L43">
        <f t="shared" si="2"/>
        <v>8.57</v>
      </c>
      <c r="M43">
        <f t="shared" si="2"/>
        <v>0.42</v>
      </c>
      <c r="N43">
        <f t="shared" si="2"/>
        <v>0</v>
      </c>
      <c r="O43">
        <f t="shared" si="2"/>
        <v>0</v>
      </c>
      <c r="P43">
        <f t="shared" si="2"/>
        <v>3.06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2.9</v>
      </c>
      <c r="U43">
        <f t="shared" si="2"/>
        <v>9.4</v>
      </c>
      <c r="V43">
        <f t="shared" si="2"/>
        <v>39.29</v>
      </c>
      <c r="W43">
        <f t="shared" si="2"/>
        <v>0</v>
      </c>
      <c r="X43">
        <f t="shared" si="2"/>
        <v>36.8</v>
      </c>
      <c r="Y43">
        <f t="shared" si="2"/>
        <v>0.003</v>
      </c>
      <c r="Z43">
        <f t="shared" si="2"/>
        <v>0</v>
      </c>
      <c r="AA43">
        <f t="shared" si="2"/>
        <v>15.3</v>
      </c>
      <c r="AB43">
        <f t="shared" si="2"/>
        <v>0</v>
      </c>
      <c r="AC43">
        <f t="shared" si="2"/>
        <v>1.27</v>
      </c>
      <c r="AD43">
        <f t="shared" si="2"/>
        <v>0</v>
      </c>
      <c r="AE43">
        <f t="shared" si="2"/>
        <v>7.55</v>
      </c>
      <c r="AF43">
        <f t="shared" si="2"/>
        <v>0</v>
      </c>
      <c r="AG43">
        <f t="shared" si="2"/>
        <v>0.073</v>
      </c>
      <c r="AH43">
        <f t="shared" si="2"/>
        <v>1.57</v>
      </c>
      <c r="AI43">
        <f t="shared" si="2"/>
        <v>1.5</v>
      </c>
      <c r="AJ43">
        <f t="shared" si="2"/>
        <v>266</v>
      </c>
      <c r="AK43">
        <f t="shared" si="2"/>
        <v>1.5</v>
      </c>
      <c r="AL43">
        <f t="shared" si="2"/>
        <v>0.0035</v>
      </c>
      <c r="AM43">
        <f t="shared" si="2"/>
        <v>0.023</v>
      </c>
      <c r="AN43">
        <f t="shared" si="2"/>
        <v>0.018</v>
      </c>
      <c r="AO43">
        <f t="shared" si="2"/>
        <v>0.018</v>
      </c>
    </row>
    <row r="44" spans="1:41" ht="12.75">
      <c r="A44" t="s">
        <v>108</v>
      </c>
      <c r="D44">
        <f>MIN(D$2:D$40)</f>
        <v>21.7</v>
      </c>
      <c r="E44">
        <f aca="true" t="shared" si="3" ref="E44:AO44">MIN(E$2:E$40)</f>
        <v>6.66</v>
      </c>
      <c r="F44">
        <f t="shared" si="3"/>
        <v>0</v>
      </c>
      <c r="G44">
        <f t="shared" si="3"/>
        <v>0</v>
      </c>
      <c r="H44">
        <f t="shared" si="3"/>
        <v>1.1</v>
      </c>
      <c r="I44">
        <f t="shared" si="3"/>
        <v>132</v>
      </c>
      <c r="J44">
        <f t="shared" si="3"/>
        <v>0</v>
      </c>
      <c r="K44">
        <f t="shared" si="3"/>
        <v>0.016</v>
      </c>
      <c r="L44">
        <f t="shared" si="3"/>
        <v>6.11</v>
      </c>
      <c r="M44">
        <f t="shared" si="3"/>
        <v>0.211</v>
      </c>
      <c r="N44">
        <f t="shared" si="3"/>
        <v>0</v>
      </c>
      <c r="O44">
        <f t="shared" si="3"/>
        <v>0</v>
      </c>
      <c r="P44">
        <f t="shared" si="3"/>
        <v>0.004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0.8</v>
      </c>
      <c r="U44">
        <f t="shared" si="3"/>
        <v>0.3</v>
      </c>
      <c r="V44">
        <f t="shared" si="3"/>
        <v>0.63</v>
      </c>
      <c r="W44">
        <f t="shared" si="3"/>
        <v>0</v>
      </c>
      <c r="X44">
        <f t="shared" si="3"/>
        <v>27.6</v>
      </c>
      <c r="Y44">
        <f t="shared" si="3"/>
        <v>0.001</v>
      </c>
      <c r="Z44">
        <f t="shared" si="3"/>
        <v>0</v>
      </c>
      <c r="AA44">
        <f t="shared" si="3"/>
        <v>11.5</v>
      </c>
      <c r="AB44">
        <f t="shared" si="3"/>
        <v>0</v>
      </c>
      <c r="AC44">
        <f t="shared" si="3"/>
        <v>0.28</v>
      </c>
      <c r="AD44">
        <f t="shared" si="3"/>
        <v>0</v>
      </c>
      <c r="AE44">
        <f t="shared" si="3"/>
        <v>5.5</v>
      </c>
      <c r="AF44">
        <f t="shared" si="3"/>
        <v>0</v>
      </c>
      <c r="AG44">
        <f t="shared" si="3"/>
        <v>0.005</v>
      </c>
      <c r="AH44">
        <f t="shared" si="3"/>
        <v>0.04</v>
      </c>
      <c r="AI44">
        <f t="shared" si="3"/>
        <v>0.7</v>
      </c>
      <c r="AJ44">
        <f t="shared" si="3"/>
        <v>75</v>
      </c>
      <c r="AK44">
        <f t="shared" si="3"/>
        <v>0.7</v>
      </c>
      <c r="AL44">
        <f t="shared" si="3"/>
        <v>0.0003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0.10909090909090935</v>
      </c>
      <c r="E45">
        <f aca="true" t="shared" si="4" ref="E45:AO45">E43-E41</f>
        <v>0.6747826086956508</v>
      </c>
      <c r="F45">
        <f t="shared" si="4"/>
        <v>160.60869565217394</v>
      </c>
      <c r="G45">
        <f t="shared" si="4"/>
        <v>3.2772727272727273</v>
      </c>
      <c r="H45">
        <f t="shared" si="4"/>
        <v>3.4764705882352938</v>
      </c>
      <c r="I45">
        <f t="shared" si="4"/>
        <v>5.199999999999989</v>
      </c>
      <c r="J45" t="e">
        <f t="shared" si="4"/>
        <v>#DIV/0!</v>
      </c>
      <c r="K45">
        <f t="shared" si="4"/>
        <v>0.15635000000000002</v>
      </c>
      <c r="L45">
        <f t="shared" si="4"/>
        <v>1.5035999999999996</v>
      </c>
      <c r="M45">
        <f t="shared" si="4"/>
        <v>0.13763999999999998</v>
      </c>
      <c r="N45" t="e">
        <f t="shared" si="4"/>
        <v>#DIV/0!</v>
      </c>
      <c r="O45" t="e">
        <f t="shared" si="4"/>
        <v>#DIV/0!</v>
      </c>
      <c r="P45">
        <f t="shared" si="4"/>
        <v>2.6938750000000002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1.2249999999999999</v>
      </c>
      <c r="U45">
        <f t="shared" si="4"/>
        <v>6.608333333333334</v>
      </c>
      <c r="V45">
        <f t="shared" si="4"/>
        <v>34.7752</v>
      </c>
      <c r="W45" t="e">
        <f t="shared" si="4"/>
        <v>#DIV/0!</v>
      </c>
      <c r="X45">
        <f t="shared" si="4"/>
        <v>5.648000000000007</v>
      </c>
      <c r="Y45">
        <f t="shared" si="4"/>
        <v>0.0006363636363636363</v>
      </c>
      <c r="Z45" t="e">
        <f t="shared" si="4"/>
        <v>#DIV/0!</v>
      </c>
      <c r="AA45">
        <f t="shared" si="4"/>
        <v>1.4200000000000035</v>
      </c>
      <c r="AB45" t="e">
        <f t="shared" si="4"/>
        <v>#DIV/0!</v>
      </c>
      <c r="AC45">
        <f t="shared" si="4"/>
        <v>0.3811999999999999</v>
      </c>
      <c r="AD45" t="e">
        <f t="shared" si="4"/>
        <v>#DIV/0!</v>
      </c>
      <c r="AE45">
        <f t="shared" si="4"/>
        <v>1.3264000000000005</v>
      </c>
      <c r="AF45" t="e">
        <f t="shared" si="4"/>
        <v>#DIV/0!</v>
      </c>
      <c r="AG45">
        <f t="shared" si="4"/>
        <v>0.04147999999999998</v>
      </c>
      <c r="AH45">
        <f t="shared" si="4"/>
        <v>1.32816</v>
      </c>
      <c r="AI45">
        <f t="shared" si="4"/>
        <v>0.6166666666666667</v>
      </c>
      <c r="AJ45">
        <f t="shared" si="4"/>
        <v>101.96000000000001</v>
      </c>
      <c r="AK45">
        <f t="shared" si="4"/>
        <v>0.6166666666666667</v>
      </c>
      <c r="AL45">
        <f t="shared" si="4"/>
        <v>0.0014399999999999994</v>
      </c>
      <c r="AM45">
        <f t="shared" si="4"/>
        <v>0.010714285714285714</v>
      </c>
      <c r="AN45">
        <f t="shared" si="4"/>
        <v>0.0046666666666666645</v>
      </c>
      <c r="AO45">
        <f t="shared" si="4"/>
        <v>0.0046666666666666645</v>
      </c>
    </row>
    <row r="46" spans="1:41" ht="12.75">
      <c r="A46" t="s">
        <v>111</v>
      </c>
      <c r="D46">
        <f>D41-D44</f>
        <v>0.2909090909090928</v>
      </c>
      <c r="E46">
        <f aca="true" t="shared" si="5" ref="E46:AO46">E41-E44</f>
        <v>0.6952173913043485</v>
      </c>
      <c r="F46">
        <f t="shared" si="5"/>
        <v>276.39130434782606</v>
      </c>
      <c r="G46">
        <f t="shared" si="5"/>
        <v>0.5827272727272726</v>
      </c>
      <c r="H46">
        <f t="shared" si="5"/>
        <v>1.0235294117647058</v>
      </c>
      <c r="I46">
        <f t="shared" si="5"/>
        <v>6.800000000000011</v>
      </c>
      <c r="J46" t="e">
        <f t="shared" si="5"/>
        <v>#DIV/0!</v>
      </c>
      <c r="K46">
        <f t="shared" si="5"/>
        <v>0.02665</v>
      </c>
      <c r="L46">
        <f t="shared" si="5"/>
        <v>0.9564000000000004</v>
      </c>
      <c r="M46">
        <f t="shared" si="5"/>
        <v>0.07136</v>
      </c>
      <c r="N46" t="e">
        <f t="shared" si="5"/>
        <v>#DIV/0!</v>
      </c>
      <c r="O46" t="e">
        <f t="shared" si="5"/>
        <v>#DIV/0!</v>
      </c>
      <c r="P46">
        <f t="shared" si="5"/>
        <v>0.362125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0.875</v>
      </c>
      <c r="U46">
        <f t="shared" si="5"/>
        <v>2.4916666666666667</v>
      </c>
      <c r="V46">
        <f t="shared" si="5"/>
        <v>3.8847999999999994</v>
      </c>
      <c r="W46" t="e">
        <f t="shared" si="5"/>
        <v>#DIV/0!</v>
      </c>
      <c r="X46">
        <f t="shared" si="5"/>
        <v>3.551999999999989</v>
      </c>
      <c r="Y46">
        <f t="shared" si="5"/>
        <v>0.0013636363636363637</v>
      </c>
      <c r="Z46" t="e">
        <f t="shared" si="5"/>
        <v>#DIV/0!</v>
      </c>
      <c r="AA46">
        <f t="shared" si="5"/>
        <v>2.3799999999999972</v>
      </c>
      <c r="AB46" t="e">
        <f t="shared" si="5"/>
        <v>#DIV/0!</v>
      </c>
      <c r="AC46">
        <f t="shared" si="5"/>
        <v>0.6088000000000001</v>
      </c>
      <c r="AD46" t="e">
        <f t="shared" si="5"/>
        <v>#DIV/0!</v>
      </c>
      <c r="AE46">
        <f t="shared" si="5"/>
        <v>0.7235999999999994</v>
      </c>
      <c r="AF46" t="e">
        <f t="shared" si="5"/>
        <v>#DIV/0!</v>
      </c>
      <c r="AG46">
        <f t="shared" si="5"/>
        <v>0.026520000000000012</v>
      </c>
      <c r="AH46">
        <f t="shared" si="5"/>
        <v>0.20184</v>
      </c>
      <c r="AI46">
        <f t="shared" si="5"/>
        <v>0.18333333333333335</v>
      </c>
      <c r="AJ46">
        <f t="shared" si="5"/>
        <v>89.03999999999999</v>
      </c>
      <c r="AK46">
        <f t="shared" si="5"/>
        <v>0.18333333333333335</v>
      </c>
      <c r="AL46">
        <f t="shared" si="5"/>
        <v>0.0017600000000000007</v>
      </c>
      <c r="AM46">
        <f t="shared" si="5"/>
        <v>0.007285714285714285</v>
      </c>
      <c r="AN46">
        <f t="shared" si="5"/>
        <v>0.008333333333333335</v>
      </c>
      <c r="AO46">
        <f t="shared" si="5"/>
        <v>0.008333333333333335</v>
      </c>
    </row>
    <row r="47" spans="1:41" ht="12.75">
      <c r="A47" t="s">
        <v>112</v>
      </c>
      <c r="D47">
        <f>STDEV(D2:D40)</f>
        <v>0.10444659357341918</v>
      </c>
      <c r="E47">
        <f aca="true" t="shared" si="6" ref="E47:AO47">STDEV(E2:E40)</f>
        <v>0.2939831405991191</v>
      </c>
      <c r="F47">
        <f t="shared" si="6"/>
        <v>79.21302643702143</v>
      </c>
      <c r="G47">
        <f t="shared" si="6"/>
        <v>0.9049134755701222</v>
      </c>
      <c r="H47">
        <f t="shared" si="6"/>
        <v>1.293024270733493</v>
      </c>
      <c r="I47">
        <f t="shared" si="6"/>
        <v>3.6285901761795403</v>
      </c>
      <c r="J47" t="e">
        <f t="shared" si="6"/>
        <v>#DIV/0!</v>
      </c>
      <c r="K47">
        <f t="shared" si="6"/>
        <v>0.041077942602095505</v>
      </c>
      <c r="L47">
        <f t="shared" si="6"/>
        <v>0.49175603707529486</v>
      </c>
      <c r="M47">
        <f t="shared" si="6"/>
        <v>0.04434888198515651</v>
      </c>
      <c r="N47" t="e">
        <f t="shared" si="6"/>
        <v>#DIV/0!</v>
      </c>
      <c r="O47" t="e">
        <f t="shared" si="6"/>
        <v>#DIV/0!</v>
      </c>
      <c r="P47">
        <f t="shared" si="6"/>
        <v>0.9762653242501924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0.6903556395734803</v>
      </c>
      <c r="U47">
        <f t="shared" si="6"/>
        <v>2.6783503516270253</v>
      </c>
      <c r="V47">
        <f t="shared" si="6"/>
        <v>7.76407277142609</v>
      </c>
      <c r="W47" t="e">
        <f t="shared" si="6"/>
        <v>#DIV/0!</v>
      </c>
      <c r="X47">
        <f t="shared" si="6"/>
        <v>1.954081199268294</v>
      </c>
      <c r="Y47">
        <f t="shared" si="6"/>
        <v>0.0008090398349558906</v>
      </c>
      <c r="Z47" t="e">
        <f t="shared" si="6"/>
        <v>#DIV/0!</v>
      </c>
      <c r="AA47">
        <f t="shared" si="6"/>
        <v>0.7889866919030365</v>
      </c>
      <c r="AB47" t="e">
        <f t="shared" si="6"/>
        <v>#DIV/0!</v>
      </c>
      <c r="AC47">
        <f t="shared" si="6"/>
        <v>0.17573227743739364</v>
      </c>
      <c r="AD47" t="e">
        <f t="shared" si="6"/>
        <v>#DIV/0!</v>
      </c>
      <c r="AE47">
        <f t="shared" si="6"/>
        <v>0.43794862712423605</v>
      </c>
      <c r="AF47" t="e">
        <f t="shared" si="6"/>
        <v>#DIV/0!</v>
      </c>
      <c r="AG47">
        <f t="shared" si="6"/>
        <v>0.02030418676037037</v>
      </c>
      <c r="AH47">
        <f t="shared" si="6"/>
        <v>0.3032253947148887</v>
      </c>
      <c r="AI47">
        <f t="shared" si="6"/>
        <v>0.32506409624359756</v>
      </c>
      <c r="AJ47">
        <f t="shared" si="6"/>
        <v>29.533145221372294</v>
      </c>
      <c r="AK47">
        <f t="shared" si="6"/>
        <v>0.32506409624359756</v>
      </c>
      <c r="AL47">
        <f t="shared" si="6"/>
        <v>0.0013604952658576408</v>
      </c>
      <c r="AM47">
        <f t="shared" si="6"/>
        <v>0.007653197277702218</v>
      </c>
      <c r="AN47">
        <f t="shared" si="6"/>
        <v>0.007234178138070234</v>
      </c>
      <c r="AO47">
        <f t="shared" si="6"/>
        <v>0.007234178138070234</v>
      </c>
    </row>
    <row r="48" spans="1:41" ht="12.75">
      <c r="A48" t="s">
        <v>113</v>
      </c>
      <c r="D48">
        <f>VAR(D2:D11)</f>
        <v>0.012111111111111227</v>
      </c>
      <c r="E48">
        <f aca="true" t="shared" si="7" ref="E48:AO48">VAR(E2:E11)</f>
        <v>0.07150666666665176</v>
      </c>
      <c r="F48">
        <f t="shared" si="7"/>
        <v>7925.511111111108</v>
      </c>
      <c r="G48">
        <f t="shared" si="7"/>
        <v>0.24322777777777782</v>
      </c>
      <c r="H48">
        <f t="shared" si="7"/>
        <v>1.231555555555556</v>
      </c>
      <c r="I48">
        <f t="shared" si="7"/>
        <v>13.344444444445092</v>
      </c>
      <c r="J48" t="e">
        <f t="shared" si="7"/>
        <v>#DIV/0!</v>
      </c>
      <c r="K48">
        <f t="shared" si="7"/>
        <v>0.0006178777777777777</v>
      </c>
      <c r="L48">
        <f t="shared" si="7"/>
        <v>0.14811666666667456</v>
      </c>
      <c r="M48">
        <f t="shared" si="7"/>
        <v>0.0019034333333333153</v>
      </c>
      <c r="N48" t="e">
        <f t="shared" si="7"/>
        <v>#DIV/0!</v>
      </c>
      <c r="O48" t="e">
        <f t="shared" si="7"/>
        <v>#DIV/0!</v>
      </c>
      <c r="P48">
        <f t="shared" si="7"/>
        <v>5.344444444444445E-06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0.5423333333333333</v>
      </c>
      <c r="U48">
        <f t="shared" si="7"/>
        <v>8.21788888888889</v>
      </c>
      <c r="V48">
        <f t="shared" si="7"/>
        <v>132.77328999999997</v>
      </c>
      <c r="W48" t="e">
        <f t="shared" si="7"/>
        <v>#DIV/0!</v>
      </c>
      <c r="X48">
        <f t="shared" si="7"/>
        <v>8.029000000000046</v>
      </c>
      <c r="Y48">
        <f t="shared" si="7"/>
        <v>7.111111111111112E-07</v>
      </c>
      <c r="Z48" t="e">
        <f t="shared" si="7"/>
        <v>#DIV/0!</v>
      </c>
      <c r="AA48">
        <f t="shared" si="7"/>
        <v>1.2777777777777777</v>
      </c>
      <c r="AB48" t="e">
        <f t="shared" si="7"/>
        <v>#DIV/0!</v>
      </c>
      <c r="AC48">
        <f t="shared" si="7"/>
        <v>0.04394876666666667</v>
      </c>
      <c r="AD48" t="e">
        <f t="shared" si="7"/>
        <v>#DIV/0!</v>
      </c>
      <c r="AE48">
        <f t="shared" si="7"/>
        <v>0.2264400000000061</v>
      </c>
      <c r="AF48" t="e">
        <f t="shared" si="7"/>
        <v>#DIV/0!</v>
      </c>
      <c r="AG48">
        <f t="shared" si="7"/>
        <v>0.0006742222222222219</v>
      </c>
      <c r="AH48">
        <f t="shared" si="7"/>
        <v>0.004391155555555564</v>
      </c>
      <c r="AI48">
        <f t="shared" si="7"/>
        <v>0.10566666666666684</v>
      </c>
      <c r="AJ48">
        <f t="shared" si="7"/>
        <v>1045.7888888888863</v>
      </c>
      <c r="AK48">
        <f t="shared" si="7"/>
        <v>0.10566666666666684</v>
      </c>
      <c r="AL48">
        <f t="shared" si="7"/>
        <v>1.2666666666666669E-06</v>
      </c>
      <c r="AM48">
        <f t="shared" si="7"/>
        <v>6.906666666666669E-05</v>
      </c>
      <c r="AN48">
        <f t="shared" si="7"/>
        <v>5.233333333333332E-05</v>
      </c>
      <c r="AO48">
        <f t="shared" si="7"/>
        <v>5.233333333333332E-05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2" width="8.57421875" style="0" bestFit="1" customWidth="1"/>
    <col min="23" max="23" width="7.8515625" style="0" bestFit="1" customWidth="1"/>
    <col min="24" max="24" width="9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68</v>
      </c>
      <c r="B2" s="2">
        <v>36802</v>
      </c>
      <c r="C2" s="2">
        <v>1400</v>
      </c>
      <c r="D2" s="2">
        <v>21.4</v>
      </c>
      <c r="E2" s="2">
        <v>6.39</v>
      </c>
      <c r="F2" s="2">
        <v>437</v>
      </c>
      <c r="G2" s="2">
        <v>0</v>
      </c>
      <c r="H2" s="2">
        <v>3</v>
      </c>
      <c r="I2" s="2">
        <v>219</v>
      </c>
      <c r="J2" s="2"/>
      <c r="K2" s="2">
        <v>0.2</v>
      </c>
      <c r="L2" s="2">
        <v>5.2</v>
      </c>
      <c r="M2" s="2">
        <v>0.156</v>
      </c>
      <c r="N2" s="2"/>
      <c r="O2" s="2"/>
      <c r="P2" s="2">
        <v>0.02</v>
      </c>
      <c r="Q2" s="2"/>
      <c r="R2" s="2"/>
      <c r="S2" s="2"/>
      <c r="T2" s="2">
        <v>0.8</v>
      </c>
      <c r="U2" s="2">
        <v>8.7</v>
      </c>
      <c r="V2" s="2">
        <v>5.8</v>
      </c>
      <c r="W2" s="2"/>
      <c r="X2" s="2">
        <v>90.7</v>
      </c>
      <c r="Y2" s="2">
        <v>0.003</v>
      </c>
      <c r="Z2" s="2"/>
      <c r="AA2" s="2">
        <v>1.75</v>
      </c>
      <c r="AB2" s="2"/>
      <c r="AC2" s="2">
        <v>0.16</v>
      </c>
      <c r="AD2" s="2"/>
      <c r="AE2" s="2">
        <v>2.81</v>
      </c>
      <c r="AF2" s="2"/>
      <c r="AG2" s="2">
        <v>0.56</v>
      </c>
      <c r="AH2" s="2">
        <v>0.29</v>
      </c>
      <c r="AI2" s="2">
        <v>0.7</v>
      </c>
      <c r="AJ2" s="2">
        <v>258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68</v>
      </c>
      <c r="B3" s="2">
        <v>36894</v>
      </c>
      <c r="C3" s="2">
        <v>1345</v>
      </c>
      <c r="D3" s="2">
        <v>21.6</v>
      </c>
      <c r="E3" s="2">
        <v>6.94</v>
      </c>
      <c r="F3" s="2">
        <v>418</v>
      </c>
      <c r="G3" s="2">
        <v>0.08</v>
      </c>
      <c r="H3" s="2">
        <v>2.2</v>
      </c>
      <c r="I3" s="2">
        <v>220</v>
      </c>
      <c r="J3" s="2"/>
      <c r="K3" s="2">
        <v>0.16</v>
      </c>
      <c r="L3" s="2">
        <v>5.6</v>
      </c>
      <c r="M3" s="2">
        <v>0.162</v>
      </c>
      <c r="N3" s="2"/>
      <c r="O3" s="2"/>
      <c r="P3" s="2">
        <v>0.01</v>
      </c>
      <c r="Q3" s="2"/>
      <c r="R3" s="2"/>
      <c r="S3" s="2"/>
      <c r="T3" s="2">
        <v>1.3</v>
      </c>
      <c r="U3" s="2">
        <v>10.1</v>
      </c>
      <c r="V3" s="2">
        <v>10.82</v>
      </c>
      <c r="W3" s="2"/>
      <c r="X3" s="2">
        <v>86.3</v>
      </c>
      <c r="Y3" s="2">
        <v>0.002</v>
      </c>
      <c r="Z3" s="2"/>
      <c r="AA3" s="2">
        <v>1.72</v>
      </c>
      <c r="AB3" s="2"/>
      <c r="AC3" s="2">
        <v>0.16</v>
      </c>
      <c r="AD3" s="2"/>
      <c r="AE3" s="2">
        <v>2.68</v>
      </c>
      <c r="AF3" s="2"/>
      <c r="AG3" s="2">
        <v>0.732</v>
      </c>
      <c r="AH3" s="2">
        <v>0.3</v>
      </c>
      <c r="AI3" s="2">
        <v>0.7</v>
      </c>
      <c r="AJ3" s="2">
        <v>260</v>
      </c>
      <c r="AK3" s="2">
        <v>0.7</v>
      </c>
      <c r="AL3" s="2"/>
      <c r="AM3" s="2"/>
      <c r="AN3" s="2"/>
      <c r="AO3" s="2"/>
      <c r="AP3" s="2"/>
    </row>
    <row r="4" spans="1:42" ht="12.75">
      <c r="A4" s="2" t="s">
        <v>68</v>
      </c>
      <c r="B4" s="2">
        <v>36983</v>
      </c>
      <c r="C4" s="2">
        <v>1310</v>
      </c>
      <c r="D4" s="2">
        <v>21.8</v>
      </c>
      <c r="E4" s="2">
        <v>6.43</v>
      </c>
      <c r="F4" s="2">
        <v>432</v>
      </c>
      <c r="G4" s="2">
        <v>0</v>
      </c>
      <c r="H4" s="2">
        <v>2</v>
      </c>
      <c r="I4" s="2">
        <v>217</v>
      </c>
      <c r="J4" s="2"/>
      <c r="K4" s="2">
        <v>0.15</v>
      </c>
      <c r="L4" s="2">
        <v>5.4</v>
      </c>
      <c r="M4" s="2">
        <v>0.062</v>
      </c>
      <c r="N4" s="2"/>
      <c r="O4" s="2"/>
      <c r="P4" s="2">
        <v>0.01</v>
      </c>
      <c r="Q4" s="2"/>
      <c r="R4" s="2"/>
      <c r="S4" s="2"/>
      <c r="T4" s="2">
        <v>3.5</v>
      </c>
      <c r="U4" s="2">
        <v>33.3</v>
      </c>
      <c r="V4" s="2">
        <v>18.72</v>
      </c>
      <c r="W4" s="2"/>
      <c r="X4" s="2">
        <v>92.1</v>
      </c>
      <c r="Y4" s="2">
        <v>0.003</v>
      </c>
      <c r="Z4" s="2"/>
      <c r="AA4" s="2">
        <v>1.82</v>
      </c>
      <c r="AB4" s="2"/>
      <c r="AC4" s="2">
        <v>0.16</v>
      </c>
      <c r="AD4" s="2"/>
      <c r="AE4" s="2">
        <v>3</v>
      </c>
      <c r="AF4" s="2"/>
      <c r="AG4" s="2">
        <v>0.71</v>
      </c>
      <c r="AH4" s="2">
        <v>0.29</v>
      </c>
      <c r="AI4" s="2">
        <v>0.7</v>
      </c>
      <c r="AJ4" s="2">
        <v>244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68</v>
      </c>
      <c r="B5" s="2">
        <v>37186</v>
      </c>
      <c r="C5" s="2">
        <v>1350</v>
      </c>
      <c r="D5" s="2">
        <v>21.7</v>
      </c>
      <c r="E5" s="2">
        <v>7.4</v>
      </c>
      <c r="F5" s="2">
        <v>379</v>
      </c>
      <c r="G5" s="2">
        <v>0.3</v>
      </c>
      <c r="H5" s="2">
        <v>3.3</v>
      </c>
      <c r="I5" s="2">
        <v>218</v>
      </c>
      <c r="J5" s="2"/>
      <c r="K5" s="2">
        <v>0.15</v>
      </c>
      <c r="L5" s="2">
        <v>4.52</v>
      </c>
      <c r="M5" s="2">
        <v>0.142</v>
      </c>
      <c r="N5" s="2"/>
      <c r="O5" s="2"/>
      <c r="P5" s="2">
        <v>0.02</v>
      </c>
      <c r="Q5" s="2"/>
      <c r="R5" s="2"/>
      <c r="S5" s="2"/>
      <c r="T5" s="2">
        <v>1.4</v>
      </c>
      <c r="U5" s="2">
        <v>10.7</v>
      </c>
      <c r="V5" s="2">
        <v>4.76</v>
      </c>
      <c r="W5" s="2"/>
      <c r="X5" s="2">
        <v>103</v>
      </c>
      <c r="Y5" s="2">
        <v>0.003</v>
      </c>
      <c r="Z5" s="2"/>
      <c r="AA5" s="2">
        <v>3.15</v>
      </c>
      <c r="AB5" s="2"/>
      <c r="AC5" s="2">
        <v>0.713</v>
      </c>
      <c r="AD5" s="2"/>
      <c r="AE5" s="2">
        <v>4.17</v>
      </c>
      <c r="AF5" s="2"/>
      <c r="AG5" s="2">
        <v>0.53</v>
      </c>
      <c r="AH5" s="2">
        <v>0.27</v>
      </c>
      <c r="AI5" s="2">
        <v>0.7</v>
      </c>
      <c r="AJ5" s="2">
        <v>164</v>
      </c>
      <c r="AK5" s="2">
        <v>0.7</v>
      </c>
      <c r="AL5" s="2">
        <v>0.001</v>
      </c>
      <c r="AM5" s="2">
        <v>0.005</v>
      </c>
      <c r="AN5" s="2"/>
      <c r="AO5" s="2"/>
      <c r="AP5" s="2"/>
    </row>
    <row r="6" spans="1:42" ht="12.75">
      <c r="A6" s="2" t="s">
        <v>68</v>
      </c>
      <c r="B6" s="2">
        <v>37259</v>
      </c>
      <c r="C6" s="2">
        <v>1300</v>
      </c>
      <c r="D6" s="2">
        <v>21.4</v>
      </c>
      <c r="E6" s="2">
        <v>6.79</v>
      </c>
      <c r="F6" s="2">
        <v>378</v>
      </c>
      <c r="G6" s="2">
        <v>0.04</v>
      </c>
      <c r="H6" s="2">
        <v>3</v>
      </c>
      <c r="I6" s="2">
        <v>217</v>
      </c>
      <c r="J6" s="2"/>
      <c r="K6" s="2">
        <v>0.15</v>
      </c>
      <c r="L6" s="2">
        <v>4</v>
      </c>
      <c r="M6" s="2">
        <v>0.127</v>
      </c>
      <c r="N6" s="2"/>
      <c r="O6" s="2"/>
      <c r="P6" s="2">
        <v>0.01</v>
      </c>
      <c r="Q6" s="2"/>
      <c r="R6" s="2"/>
      <c r="S6" s="2"/>
      <c r="T6" s="2">
        <v>1.3</v>
      </c>
      <c r="U6" s="2">
        <v>4.9</v>
      </c>
      <c r="V6" s="2">
        <v>3.06</v>
      </c>
      <c r="W6" s="2"/>
      <c r="X6" s="2">
        <v>75.1</v>
      </c>
      <c r="Y6" s="2">
        <v>0.004</v>
      </c>
      <c r="Z6" s="2"/>
      <c r="AA6" s="2">
        <v>1.65</v>
      </c>
      <c r="AB6" s="2"/>
      <c r="AC6" s="2">
        <v>0.16</v>
      </c>
      <c r="AD6" s="2"/>
      <c r="AE6" s="2">
        <v>2.7</v>
      </c>
      <c r="AF6" s="2"/>
      <c r="AG6" s="2">
        <v>0.75</v>
      </c>
      <c r="AH6" s="2">
        <v>0.05</v>
      </c>
      <c r="AI6" s="2">
        <v>0.7</v>
      </c>
      <c r="AJ6" s="2">
        <v>260</v>
      </c>
      <c r="AK6" s="2">
        <v>0.7</v>
      </c>
      <c r="AL6" s="2">
        <v>0.002</v>
      </c>
      <c r="AM6" s="2">
        <v>0.005</v>
      </c>
      <c r="AN6" s="2">
        <v>0.021</v>
      </c>
      <c r="AO6" s="2">
        <v>0.021</v>
      </c>
      <c r="AP6" s="2"/>
    </row>
    <row r="7" spans="1:42" ht="12.75">
      <c r="A7" s="2" t="s">
        <v>68</v>
      </c>
      <c r="B7" s="2">
        <v>37349</v>
      </c>
      <c r="C7" s="2">
        <v>930</v>
      </c>
      <c r="D7" s="2">
        <v>22.1</v>
      </c>
      <c r="E7" s="2">
        <v>7.32</v>
      </c>
      <c r="F7" s="2">
        <v>435</v>
      </c>
      <c r="G7" s="2">
        <v>0.01</v>
      </c>
      <c r="H7" s="2">
        <v>2.5</v>
      </c>
      <c r="I7" s="2">
        <v>215</v>
      </c>
      <c r="J7" s="2"/>
      <c r="K7" s="2">
        <v>0.162</v>
      </c>
      <c r="L7" s="2">
        <v>4.3</v>
      </c>
      <c r="M7" s="2">
        <v>0.149</v>
      </c>
      <c r="N7" s="2"/>
      <c r="O7" s="2"/>
      <c r="P7" s="2">
        <v>0.029</v>
      </c>
      <c r="Q7" s="2"/>
      <c r="R7" s="2"/>
      <c r="S7" s="2"/>
      <c r="T7" s="2">
        <v>1.3</v>
      </c>
      <c r="U7" s="2">
        <v>4.1</v>
      </c>
      <c r="V7" s="2">
        <v>3.88</v>
      </c>
      <c r="W7" s="2"/>
      <c r="X7" s="2">
        <v>81.7</v>
      </c>
      <c r="Y7" s="2">
        <v>0.001</v>
      </c>
      <c r="Z7" s="2"/>
      <c r="AA7" s="2">
        <v>1.59</v>
      </c>
      <c r="AB7" s="2"/>
      <c r="AC7" s="2">
        <v>0.16</v>
      </c>
      <c r="AD7" s="2"/>
      <c r="AE7" s="2">
        <v>2.58</v>
      </c>
      <c r="AF7" s="2"/>
      <c r="AG7" s="2">
        <v>0.824</v>
      </c>
      <c r="AH7" s="2">
        <v>0.383</v>
      </c>
      <c r="AI7" s="2"/>
      <c r="AJ7" s="2">
        <v>256</v>
      </c>
      <c r="AK7" s="2"/>
      <c r="AL7" s="2">
        <v>0.0005</v>
      </c>
      <c r="AM7" s="2">
        <v>0.023</v>
      </c>
      <c r="AN7" s="2">
        <v>0.022</v>
      </c>
      <c r="AO7" s="2">
        <v>0.022</v>
      </c>
      <c r="AP7" s="2"/>
    </row>
    <row r="8" spans="1:42" ht="12.75">
      <c r="A8" s="2" t="s">
        <v>68</v>
      </c>
      <c r="B8" s="2">
        <v>37551</v>
      </c>
      <c r="C8" s="2">
        <v>1320</v>
      </c>
      <c r="D8" s="2">
        <v>22.3</v>
      </c>
      <c r="E8" s="2">
        <v>6.96</v>
      </c>
      <c r="F8" s="2">
        <v>417</v>
      </c>
      <c r="G8" s="2">
        <v>0.92</v>
      </c>
      <c r="H8" s="2">
        <v>4.4</v>
      </c>
      <c r="I8" s="2">
        <v>232</v>
      </c>
      <c r="J8" s="2"/>
      <c r="K8" s="2">
        <v>0.13</v>
      </c>
      <c r="L8" s="2">
        <v>5.09</v>
      </c>
      <c r="M8" s="2">
        <v>0.2</v>
      </c>
      <c r="N8" s="2"/>
      <c r="O8" s="2"/>
      <c r="P8" s="2">
        <v>0.02</v>
      </c>
      <c r="Q8" s="2"/>
      <c r="R8" s="2"/>
      <c r="S8" s="2"/>
      <c r="T8" s="2">
        <v>0.2</v>
      </c>
      <c r="U8" s="2">
        <v>4.4</v>
      </c>
      <c r="V8" s="2">
        <v>5.6</v>
      </c>
      <c r="W8" s="2"/>
      <c r="X8" s="2">
        <v>82.1</v>
      </c>
      <c r="Y8" s="2">
        <v>0.01</v>
      </c>
      <c r="Z8" s="2"/>
      <c r="AA8" s="2">
        <v>1.7</v>
      </c>
      <c r="AB8" s="2"/>
      <c r="AC8" s="2">
        <v>0.34</v>
      </c>
      <c r="AD8" s="2"/>
      <c r="AE8" s="2">
        <v>2.87</v>
      </c>
      <c r="AF8" s="2"/>
      <c r="AG8" s="2">
        <v>0.63</v>
      </c>
      <c r="AH8" s="2">
        <v>0.5</v>
      </c>
      <c r="AI8" s="2"/>
      <c r="AJ8" s="2">
        <v>161</v>
      </c>
      <c r="AK8" s="2"/>
      <c r="AL8" s="2">
        <v>0.005</v>
      </c>
      <c r="AM8" s="2">
        <v>0.05</v>
      </c>
      <c r="AN8" s="2"/>
      <c r="AO8" s="2"/>
      <c r="AP8" s="2"/>
    </row>
    <row r="9" spans="1:42" ht="12.75">
      <c r="A9" s="2" t="s">
        <v>68</v>
      </c>
      <c r="B9" s="2">
        <v>37440</v>
      </c>
      <c r="C9" s="2">
        <v>1150</v>
      </c>
      <c r="D9" s="2">
        <v>22.8</v>
      </c>
      <c r="E9" s="2">
        <v>6.95</v>
      </c>
      <c r="F9" s="2">
        <v>431</v>
      </c>
      <c r="G9" s="2"/>
      <c r="H9" s="2">
        <v>2.6</v>
      </c>
      <c r="I9" s="2">
        <v>208</v>
      </c>
      <c r="J9" s="2"/>
      <c r="K9" s="2">
        <v>0.16</v>
      </c>
      <c r="L9" s="2">
        <v>4.07</v>
      </c>
      <c r="M9" s="2">
        <v>0.123</v>
      </c>
      <c r="N9" s="2"/>
      <c r="O9" s="2"/>
      <c r="P9" s="2">
        <v>0.013</v>
      </c>
      <c r="Q9" s="2"/>
      <c r="R9" s="2"/>
      <c r="S9" s="2"/>
      <c r="T9" s="2">
        <v>0.8</v>
      </c>
      <c r="U9" s="2">
        <v>3.9</v>
      </c>
      <c r="V9" s="2">
        <v>9.4</v>
      </c>
      <c r="W9" s="2"/>
      <c r="X9" s="2">
        <v>89.7</v>
      </c>
      <c r="Y9" s="2">
        <v>0.001</v>
      </c>
      <c r="Z9" s="2"/>
      <c r="AA9" s="2">
        <v>1.86</v>
      </c>
      <c r="AB9" s="2"/>
      <c r="AC9" s="2">
        <v>0.16</v>
      </c>
      <c r="AD9" s="2"/>
      <c r="AE9" s="2">
        <v>2.65</v>
      </c>
      <c r="AF9" s="2"/>
      <c r="AG9" s="2">
        <v>0.656</v>
      </c>
      <c r="AH9" s="2">
        <v>0.308</v>
      </c>
      <c r="AI9" s="2"/>
      <c r="AJ9" s="2">
        <v>250</v>
      </c>
      <c r="AK9" s="2"/>
      <c r="AL9" s="2">
        <v>0.0001</v>
      </c>
      <c r="AM9" s="2">
        <v>0.023</v>
      </c>
      <c r="AN9" s="2">
        <v>0.022</v>
      </c>
      <c r="AO9" s="2">
        <v>0.022</v>
      </c>
      <c r="AP9" s="2"/>
    </row>
    <row r="10" spans="1:42" ht="12.75">
      <c r="A10" s="2" t="s">
        <v>68</v>
      </c>
      <c r="B10" s="2">
        <v>37623</v>
      </c>
      <c r="C10" s="2">
        <v>1030</v>
      </c>
      <c r="D10" s="2">
        <v>22</v>
      </c>
      <c r="E10" s="2">
        <v>6.96</v>
      </c>
      <c r="F10" s="2">
        <v>430</v>
      </c>
      <c r="G10" s="2">
        <v>0.79</v>
      </c>
      <c r="H10" s="2">
        <v>4</v>
      </c>
      <c r="I10" s="2">
        <v>223</v>
      </c>
      <c r="J10" s="2"/>
      <c r="K10" s="2">
        <v>0.221</v>
      </c>
      <c r="L10" s="2">
        <v>5.27</v>
      </c>
      <c r="M10" s="2">
        <v>0.24</v>
      </c>
      <c r="N10" s="2"/>
      <c r="O10" s="2"/>
      <c r="P10" s="2">
        <v>0.004</v>
      </c>
      <c r="Q10" s="2"/>
      <c r="R10" s="2"/>
      <c r="S10" s="2"/>
      <c r="T10" s="2">
        <v>0.3</v>
      </c>
      <c r="U10" s="2">
        <v>5.6</v>
      </c>
      <c r="V10" s="2">
        <v>7.3</v>
      </c>
      <c r="W10" s="2"/>
      <c r="X10" s="2">
        <v>84.3</v>
      </c>
      <c r="Y10" s="2">
        <v>0.003</v>
      </c>
      <c r="Z10" s="2"/>
      <c r="AA10" s="2">
        <v>1.75</v>
      </c>
      <c r="AB10" s="2"/>
      <c r="AC10" s="2">
        <v>0.048</v>
      </c>
      <c r="AD10" s="2"/>
      <c r="AE10" s="2">
        <v>2.92</v>
      </c>
      <c r="AF10" s="2"/>
      <c r="AG10" s="2">
        <v>0.62</v>
      </c>
      <c r="AH10" s="2">
        <v>0.5</v>
      </c>
      <c r="AI10" s="2"/>
      <c r="AJ10" s="2">
        <v>250</v>
      </c>
      <c r="AK10" s="2"/>
      <c r="AL10" s="2">
        <v>0.003</v>
      </c>
      <c r="AM10" s="2">
        <v>0.01</v>
      </c>
      <c r="AN10" s="2"/>
      <c r="AO10" s="2"/>
      <c r="AP10" s="2"/>
    </row>
    <row r="11" spans="1:42" ht="12.75">
      <c r="A11" s="2" t="s">
        <v>68</v>
      </c>
      <c r="B11" s="2">
        <v>37712</v>
      </c>
      <c r="C11" s="2">
        <v>1215</v>
      </c>
      <c r="D11" s="2">
        <v>22.2</v>
      </c>
      <c r="E11" s="2">
        <v>7</v>
      </c>
      <c r="F11" s="2">
        <v>430</v>
      </c>
      <c r="G11" s="2">
        <v>0.16</v>
      </c>
      <c r="H11" s="2">
        <v>3</v>
      </c>
      <c r="I11" s="2">
        <v>224</v>
      </c>
      <c r="J11" s="2"/>
      <c r="K11" s="2">
        <v>0.21</v>
      </c>
      <c r="L11" s="2">
        <v>5.06</v>
      </c>
      <c r="M11" s="2">
        <v>0.23</v>
      </c>
      <c r="N11" s="2"/>
      <c r="O11" s="2"/>
      <c r="P11" s="2">
        <v>0.008</v>
      </c>
      <c r="Q11" s="2"/>
      <c r="R11" s="2"/>
      <c r="S11" s="2"/>
      <c r="T11" s="2">
        <v>0.9</v>
      </c>
      <c r="U11" s="2">
        <v>9.1</v>
      </c>
      <c r="V11" s="2">
        <v>7.9</v>
      </c>
      <c r="W11" s="2"/>
      <c r="X11" s="2">
        <v>84.3</v>
      </c>
      <c r="Y11" s="2">
        <v>0.002</v>
      </c>
      <c r="Z11" s="2"/>
      <c r="AA11" s="2">
        <v>1.76</v>
      </c>
      <c r="AB11" s="2"/>
      <c r="AC11" s="2">
        <v>0.079</v>
      </c>
      <c r="AD11" s="2"/>
      <c r="AE11" s="2">
        <v>2.87</v>
      </c>
      <c r="AF11" s="2"/>
      <c r="AG11" s="2">
        <v>0.65</v>
      </c>
      <c r="AH11" s="2">
        <v>0.5</v>
      </c>
      <c r="AI11" s="2"/>
      <c r="AJ11" s="2">
        <v>242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68</v>
      </c>
      <c r="B12" s="2">
        <v>37896</v>
      </c>
      <c r="C12" s="2">
        <v>1600</v>
      </c>
      <c r="D12" s="2"/>
      <c r="E12" s="2">
        <v>6.52</v>
      </c>
      <c r="F12" s="2">
        <v>428</v>
      </c>
      <c r="G12" s="2">
        <v>0.28</v>
      </c>
      <c r="H12" s="2">
        <v>2.4</v>
      </c>
      <c r="I12" s="2">
        <v>230</v>
      </c>
      <c r="J12" s="2"/>
      <c r="K12" s="2">
        <v>0.19</v>
      </c>
      <c r="L12" s="2">
        <v>4.96</v>
      </c>
      <c r="M12" s="2">
        <v>0.18</v>
      </c>
      <c r="N12" s="2"/>
      <c r="O12" s="2"/>
      <c r="P12" s="2"/>
      <c r="Q12" s="2"/>
      <c r="R12" s="2"/>
      <c r="S12" s="2"/>
      <c r="T12" s="2"/>
      <c r="U12" s="2"/>
      <c r="V12" s="2">
        <v>4.3</v>
      </c>
      <c r="W12" s="2"/>
      <c r="X12" s="2">
        <v>83.2</v>
      </c>
      <c r="Y12" s="2"/>
      <c r="Z12" s="2"/>
      <c r="AA12" s="2">
        <v>1.75</v>
      </c>
      <c r="AB12" s="2"/>
      <c r="AC12" s="2">
        <v>0.065</v>
      </c>
      <c r="AD12" s="2"/>
      <c r="AE12" s="2">
        <v>2.54</v>
      </c>
      <c r="AF12" s="2"/>
      <c r="AG12" s="2">
        <v>0.737</v>
      </c>
      <c r="AH12" s="2">
        <v>0.42</v>
      </c>
      <c r="AI12" s="2"/>
      <c r="AJ12" s="2">
        <v>251</v>
      </c>
      <c r="AK12" s="2"/>
      <c r="AL12" s="2">
        <v>0.0003</v>
      </c>
      <c r="AM12" s="2"/>
      <c r="AN12" s="2"/>
      <c r="AO12" s="2"/>
      <c r="AP12" s="2"/>
    </row>
    <row r="13" spans="1:42" ht="12.75">
      <c r="A13" s="2" t="s">
        <v>68</v>
      </c>
      <c r="B13" s="2">
        <v>37991</v>
      </c>
      <c r="C13" s="2">
        <v>1530</v>
      </c>
      <c r="D13" s="2"/>
      <c r="E13" s="2">
        <v>6.63</v>
      </c>
      <c r="F13" s="2">
        <v>453</v>
      </c>
      <c r="G13" s="2">
        <v>0.01</v>
      </c>
      <c r="H13" s="2"/>
      <c r="I13" s="2">
        <v>221</v>
      </c>
      <c r="J13" s="2"/>
      <c r="K13" s="2">
        <v>0.286</v>
      </c>
      <c r="L13" s="2">
        <v>5.09</v>
      </c>
      <c r="M13" s="2">
        <v>0.19</v>
      </c>
      <c r="N13" s="2"/>
      <c r="O13" s="2"/>
      <c r="P13" s="2"/>
      <c r="Q13" s="2"/>
      <c r="R13" s="2"/>
      <c r="S13" s="2"/>
      <c r="T13" s="2"/>
      <c r="U13" s="2"/>
      <c r="V13" s="2">
        <v>5.82</v>
      </c>
      <c r="W13" s="2"/>
      <c r="X13" s="2">
        <v>80</v>
      </c>
      <c r="Y13" s="2"/>
      <c r="Z13" s="2"/>
      <c r="AA13" s="2">
        <v>1.61</v>
      </c>
      <c r="AB13" s="2"/>
      <c r="AC13" s="2">
        <v>0.11</v>
      </c>
      <c r="AD13" s="2"/>
      <c r="AE13" s="2">
        <v>2.98</v>
      </c>
      <c r="AF13" s="2"/>
      <c r="AG13" s="2">
        <v>0.648</v>
      </c>
      <c r="AH13" s="2">
        <v>0.699</v>
      </c>
      <c r="AI13" s="2"/>
      <c r="AJ13" s="2">
        <v>287</v>
      </c>
      <c r="AK13" s="2"/>
      <c r="AL13" s="2">
        <v>0.0003</v>
      </c>
      <c r="AM13" s="2"/>
      <c r="AN13" s="2"/>
      <c r="AO13" s="2"/>
      <c r="AP13" s="2"/>
    </row>
    <row r="14" spans="1:42" ht="12.75">
      <c r="A14" s="2" t="s">
        <v>68</v>
      </c>
      <c r="B14" s="2">
        <v>38265</v>
      </c>
      <c r="C14" s="2">
        <v>1320</v>
      </c>
      <c r="D14" s="2"/>
      <c r="E14" s="2">
        <v>6.82</v>
      </c>
      <c r="F14" s="2">
        <v>424</v>
      </c>
      <c r="G14" s="2">
        <v>0.02</v>
      </c>
      <c r="H14" s="2">
        <v>2.9</v>
      </c>
      <c r="I14" s="2">
        <v>221</v>
      </c>
      <c r="J14" s="2"/>
      <c r="K14" s="2">
        <v>0.17</v>
      </c>
      <c r="L14" s="2">
        <v>5.46</v>
      </c>
      <c r="M14" s="2">
        <v>0.2</v>
      </c>
      <c r="N14" s="2"/>
      <c r="O14" s="2"/>
      <c r="P14" s="2"/>
      <c r="Q14" s="2"/>
      <c r="R14" s="2"/>
      <c r="S14" s="2"/>
      <c r="T14" s="2"/>
      <c r="U14" s="2"/>
      <c r="V14" s="2">
        <v>3.34</v>
      </c>
      <c r="W14" s="2"/>
      <c r="X14" s="2">
        <v>85.5</v>
      </c>
      <c r="Y14" s="2"/>
      <c r="Z14" s="2"/>
      <c r="AA14" s="2">
        <v>1.78</v>
      </c>
      <c r="AB14" s="2"/>
      <c r="AC14" s="2">
        <v>0.048</v>
      </c>
      <c r="AD14" s="2"/>
      <c r="AE14" s="2">
        <v>2.87</v>
      </c>
      <c r="AF14" s="2"/>
      <c r="AG14" s="2">
        <v>0.691</v>
      </c>
      <c r="AH14" s="2">
        <v>0.47</v>
      </c>
      <c r="AI14" s="2"/>
      <c r="AJ14" s="2">
        <v>228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68</v>
      </c>
      <c r="B15" s="2">
        <v>38265</v>
      </c>
      <c r="C15" s="2">
        <v>1405</v>
      </c>
      <c r="D15" s="2"/>
      <c r="E15" s="2">
        <v>6.82</v>
      </c>
      <c r="F15" s="2">
        <v>424</v>
      </c>
      <c r="G15" s="2">
        <v>0.02</v>
      </c>
      <c r="H15" s="2">
        <v>3.2</v>
      </c>
      <c r="I15" s="2">
        <v>223</v>
      </c>
      <c r="J15" s="2"/>
      <c r="K15" s="2">
        <v>0.17</v>
      </c>
      <c r="L15" s="2">
        <v>5.33</v>
      </c>
      <c r="M15" s="2">
        <v>0.2</v>
      </c>
      <c r="N15" s="2"/>
      <c r="O15" s="2"/>
      <c r="P15" s="2"/>
      <c r="Q15" s="2"/>
      <c r="R15" s="2"/>
      <c r="S15" s="2"/>
      <c r="T15" s="2"/>
      <c r="U15" s="2"/>
      <c r="V15" s="2">
        <v>2.73</v>
      </c>
      <c r="W15" s="2"/>
      <c r="X15" s="2">
        <v>84.9</v>
      </c>
      <c r="Y15" s="2"/>
      <c r="Z15" s="2"/>
      <c r="AA15" s="2">
        <v>1.76</v>
      </c>
      <c r="AB15" s="2"/>
      <c r="AC15" s="2">
        <v>0.048</v>
      </c>
      <c r="AD15" s="2"/>
      <c r="AE15" s="2">
        <v>2.92</v>
      </c>
      <c r="AF15" s="2"/>
      <c r="AG15" s="2">
        <v>0.674</v>
      </c>
      <c r="AH15" s="2">
        <v>0.525</v>
      </c>
      <c r="AI15" s="2"/>
      <c r="AJ15" s="2">
        <v>229</v>
      </c>
      <c r="AK15" s="2"/>
      <c r="AL15" s="2">
        <v>0.0003</v>
      </c>
      <c r="AM15" s="2"/>
      <c r="AN15" s="2"/>
      <c r="AO15" s="2"/>
      <c r="AP15" s="2"/>
    </row>
    <row r="16" spans="1:42" ht="12.75">
      <c r="A16" s="2" t="s">
        <v>68</v>
      </c>
      <c r="B16" s="2">
        <v>38079</v>
      </c>
      <c r="C16" s="2">
        <v>1220</v>
      </c>
      <c r="D16" s="2"/>
      <c r="E16" s="2">
        <v>6.78</v>
      </c>
      <c r="F16" s="2">
        <v>454</v>
      </c>
      <c r="G16" s="2"/>
      <c r="H16" s="2">
        <v>2.4</v>
      </c>
      <c r="I16" s="2">
        <v>220</v>
      </c>
      <c r="J16" s="2"/>
      <c r="K16" s="2">
        <v>0.2</v>
      </c>
      <c r="L16" s="2">
        <v>5.03</v>
      </c>
      <c r="M16" s="2">
        <v>0.17</v>
      </c>
      <c r="N16" s="2"/>
      <c r="O16" s="2"/>
      <c r="P16" s="2"/>
      <c r="Q16" s="2"/>
      <c r="R16" s="2"/>
      <c r="S16" s="2"/>
      <c r="T16" s="2">
        <v>0.3</v>
      </c>
      <c r="U16" s="2"/>
      <c r="V16" s="2">
        <v>2.53</v>
      </c>
      <c r="W16" s="2"/>
      <c r="X16" s="2">
        <v>81.3</v>
      </c>
      <c r="Y16" s="2"/>
      <c r="Z16" s="2"/>
      <c r="AA16" s="2">
        <v>1.67</v>
      </c>
      <c r="AB16" s="2"/>
      <c r="AC16" s="2">
        <v>0.43</v>
      </c>
      <c r="AD16" s="2"/>
      <c r="AE16" s="2">
        <v>3.52</v>
      </c>
      <c r="AF16" s="2"/>
      <c r="AG16" s="2">
        <v>0.643</v>
      </c>
      <c r="AH16" s="2">
        <v>0.3</v>
      </c>
      <c r="AI16" s="2"/>
      <c r="AJ16" s="2">
        <v>230</v>
      </c>
      <c r="AK16" s="2"/>
      <c r="AL16" s="2">
        <v>0.0003</v>
      </c>
      <c r="AM16" s="2"/>
      <c r="AN16" s="2"/>
      <c r="AO16" s="2"/>
      <c r="AP16" s="2"/>
    </row>
    <row r="17" spans="1:42" ht="12.75">
      <c r="A17" s="2" t="s">
        <v>68</v>
      </c>
      <c r="B17" s="2">
        <v>38174</v>
      </c>
      <c r="C17" s="2">
        <v>1350</v>
      </c>
      <c r="D17" s="2">
        <v>22.2</v>
      </c>
      <c r="E17" s="2">
        <v>6.8</v>
      </c>
      <c r="F17" s="2">
        <v>440</v>
      </c>
      <c r="G17" s="2">
        <v>0.18</v>
      </c>
      <c r="H17" s="2"/>
      <c r="I17" s="2">
        <v>223</v>
      </c>
      <c r="J17" s="2"/>
      <c r="K17" s="2">
        <v>0.254</v>
      </c>
      <c r="L17" s="2">
        <v>5.26</v>
      </c>
      <c r="M17" s="2">
        <v>0.13</v>
      </c>
      <c r="N17" s="2"/>
      <c r="O17" s="2"/>
      <c r="P17" s="2"/>
      <c r="Q17" s="2"/>
      <c r="R17" s="2"/>
      <c r="S17" s="2"/>
      <c r="T17" s="2"/>
      <c r="U17" s="2"/>
      <c r="V17" s="2">
        <v>6.34</v>
      </c>
      <c r="W17" s="2"/>
      <c r="X17" s="2">
        <v>84.1</v>
      </c>
      <c r="Y17" s="2"/>
      <c r="Z17" s="2"/>
      <c r="AA17" s="2">
        <v>1.76</v>
      </c>
      <c r="AB17" s="2"/>
      <c r="AC17" s="2">
        <v>0.048</v>
      </c>
      <c r="AD17" s="2"/>
      <c r="AE17" s="2">
        <v>2.89</v>
      </c>
      <c r="AF17" s="2"/>
      <c r="AG17" s="2">
        <v>0.67</v>
      </c>
      <c r="AH17" s="2">
        <v>0.46</v>
      </c>
      <c r="AI17" s="2"/>
      <c r="AJ17" s="2">
        <v>221</v>
      </c>
      <c r="AK17" s="2"/>
      <c r="AL17" s="2">
        <v>0.0003</v>
      </c>
      <c r="AM17" s="2"/>
      <c r="AN17" s="2"/>
      <c r="AO17" s="2"/>
      <c r="AP17" s="2"/>
    </row>
    <row r="18" spans="1:42" ht="12.75">
      <c r="A18" s="2" t="s">
        <v>68</v>
      </c>
      <c r="B18" s="2">
        <v>38357</v>
      </c>
      <c r="C18" s="2">
        <v>1100</v>
      </c>
      <c r="D18" s="2">
        <v>21.9</v>
      </c>
      <c r="E18" s="2">
        <v>7.65</v>
      </c>
      <c r="F18" s="2">
        <v>429</v>
      </c>
      <c r="G18" s="2">
        <v>0.08</v>
      </c>
      <c r="H18" s="2"/>
      <c r="I18" s="2">
        <v>220</v>
      </c>
      <c r="J18" s="2"/>
      <c r="K18" s="2">
        <v>0.17</v>
      </c>
      <c r="L18" s="2">
        <v>5.6</v>
      </c>
      <c r="M18" s="2"/>
      <c r="N18" s="2"/>
      <c r="O18" s="2"/>
      <c r="P18" s="2"/>
      <c r="Q18" s="2"/>
      <c r="R18" s="2"/>
      <c r="S18" s="2"/>
      <c r="T18" s="2"/>
      <c r="U18" s="2"/>
      <c r="V18" s="2">
        <v>3.71</v>
      </c>
      <c r="W18" s="2"/>
      <c r="X18" s="2">
        <v>79.7</v>
      </c>
      <c r="Y18" s="2"/>
      <c r="Z18" s="2"/>
      <c r="AA18" s="2">
        <v>1.66</v>
      </c>
      <c r="AB18" s="2"/>
      <c r="AC18" s="2">
        <v>0.08</v>
      </c>
      <c r="AD18" s="2"/>
      <c r="AE18" s="2">
        <v>2.9</v>
      </c>
      <c r="AF18" s="2"/>
      <c r="AG18" s="2">
        <v>0.669</v>
      </c>
      <c r="AH18" s="2">
        <v>0.36</v>
      </c>
      <c r="AI18" s="2"/>
      <c r="AJ18" s="2">
        <v>291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68</v>
      </c>
      <c r="B19" s="2">
        <v>38455</v>
      </c>
      <c r="C19" s="2">
        <v>1100</v>
      </c>
      <c r="D19" s="2"/>
      <c r="E19" s="2">
        <v>6.82</v>
      </c>
      <c r="F19" s="2">
        <v>432</v>
      </c>
      <c r="G19" s="2">
        <v>0.09</v>
      </c>
      <c r="H19" s="2"/>
      <c r="I19" s="2">
        <v>221</v>
      </c>
      <c r="J19" s="2"/>
      <c r="K19" s="2">
        <v>0.07</v>
      </c>
      <c r="L19" s="2">
        <v>5.54</v>
      </c>
      <c r="M19" s="2">
        <v>0.14</v>
      </c>
      <c r="N19" s="2"/>
      <c r="O19" s="2"/>
      <c r="P19" s="2"/>
      <c r="Q19" s="2"/>
      <c r="R19" s="2"/>
      <c r="S19" s="2"/>
      <c r="T19" s="2"/>
      <c r="U19" s="2"/>
      <c r="V19" s="2">
        <v>5.22</v>
      </c>
      <c r="W19" s="2"/>
      <c r="X19" s="2">
        <v>87.8</v>
      </c>
      <c r="Y19" s="2"/>
      <c r="Z19" s="2"/>
      <c r="AA19" s="2">
        <v>1.69</v>
      </c>
      <c r="AB19" s="2"/>
      <c r="AC19" s="2">
        <v>0.048</v>
      </c>
      <c r="AD19" s="2"/>
      <c r="AE19" s="2">
        <v>2.73</v>
      </c>
      <c r="AF19" s="2"/>
      <c r="AG19" s="2">
        <v>0.602</v>
      </c>
      <c r="AH19" s="2">
        <v>0.25</v>
      </c>
      <c r="AI19" s="2"/>
      <c r="AJ19" s="2">
        <v>230</v>
      </c>
      <c r="AK19" s="2"/>
      <c r="AL19" s="2">
        <v>0.0003</v>
      </c>
      <c r="AM19" s="2"/>
      <c r="AN19" s="2"/>
      <c r="AO19" s="2"/>
      <c r="AP19" s="2"/>
    </row>
    <row r="37" ht="12.75">
      <c r="A37" t="s">
        <v>115</v>
      </c>
    </row>
    <row r="38" ht="12.75">
      <c r="A38" s="5">
        <v>81535002</v>
      </c>
    </row>
    <row r="39" ht="12.75">
      <c r="A39" t="s">
        <v>118</v>
      </c>
    </row>
    <row r="40" ht="12.75">
      <c r="A40" s="9">
        <v>-22.5</v>
      </c>
    </row>
    <row r="41" spans="1:41" ht="12.75">
      <c r="A41" t="s">
        <v>106</v>
      </c>
      <c r="D41">
        <f>AVERAGE(D$2:D$40)</f>
        <v>21.95</v>
      </c>
      <c r="E41">
        <f aca="true" t="shared" si="0" ref="E41:AO41">AVERAGE(E$2:E$40)</f>
        <v>6.887777777777777</v>
      </c>
      <c r="F41">
        <f t="shared" si="0"/>
        <v>426.1666666666667</v>
      </c>
      <c r="G41">
        <f t="shared" si="0"/>
        <v>0.18625</v>
      </c>
      <c r="H41">
        <f t="shared" si="0"/>
        <v>2.9214285714285713</v>
      </c>
      <c r="I41">
        <f t="shared" si="0"/>
        <v>220.66666666666666</v>
      </c>
      <c r="J41" t="e">
        <f t="shared" si="0"/>
        <v>#DIV/0!</v>
      </c>
      <c r="K41">
        <f t="shared" si="0"/>
        <v>0.17794444444444443</v>
      </c>
      <c r="L41">
        <f t="shared" si="0"/>
        <v>5.043333333333333</v>
      </c>
      <c r="M41">
        <f t="shared" si="0"/>
        <v>0.16476470588235295</v>
      </c>
      <c r="N41" t="e">
        <f t="shared" si="0"/>
        <v>#DIV/0!</v>
      </c>
      <c r="O41" t="e">
        <f t="shared" si="0"/>
        <v>#DIV/0!</v>
      </c>
      <c r="P41">
        <f t="shared" si="0"/>
        <v>0.014400000000000001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1.1000000000000003</v>
      </c>
      <c r="U41">
        <f t="shared" si="0"/>
        <v>9.48</v>
      </c>
      <c r="V41">
        <f t="shared" si="0"/>
        <v>6.179444444444446</v>
      </c>
      <c r="W41" t="e">
        <f t="shared" si="0"/>
        <v>#DIV/0!</v>
      </c>
      <c r="X41">
        <f t="shared" si="0"/>
        <v>85.32222222222222</v>
      </c>
      <c r="Y41">
        <f t="shared" si="0"/>
        <v>0.0032</v>
      </c>
      <c r="Z41" t="e">
        <f t="shared" si="0"/>
        <v>#DIV/0!</v>
      </c>
      <c r="AA41">
        <f t="shared" si="0"/>
        <v>1.8016666666666667</v>
      </c>
      <c r="AB41" t="e">
        <f t="shared" si="0"/>
        <v>#DIV/0!</v>
      </c>
      <c r="AC41">
        <f t="shared" si="0"/>
        <v>0.16761111111111113</v>
      </c>
      <c r="AD41" t="e">
        <f t="shared" si="0"/>
        <v>#DIV/0!</v>
      </c>
      <c r="AE41">
        <f t="shared" si="0"/>
        <v>2.922222222222222</v>
      </c>
      <c r="AF41" t="e">
        <f t="shared" si="0"/>
        <v>#DIV/0!</v>
      </c>
      <c r="AG41">
        <f t="shared" si="0"/>
        <v>0.6664444444444446</v>
      </c>
      <c r="AH41">
        <f t="shared" si="0"/>
        <v>0.3819444444444444</v>
      </c>
      <c r="AI41">
        <f t="shared" si="0"/>
        <v>0.7</v>
      </c>
      <c r="AJ41">
        <f t="shared" si="0"/>
        <v>239.55555555555554</v>
      </c>
      <c r="AK41">
        <f t="shared" si="0"/>
        <v>0.7</v>
      </c>
      <c r="AL41">
        <f t="shared" si="0"/>
        <v>0.0011333333333333336</v>
      </c>
      <c r="AM41">
        <f t="shared" si="0"/>
        <v>0.018</v>
      </c>
      <c r="AN41">
        <f t="shared" si="0"/>
        <v>0.021666666666666667</v>
      </c>
      <c r="AO41">
        <f t="shared" si="0"/>
        <v>0.021666666666666667</v>
      </c>
    </row>
    <row r="42" spans="1:41" ht="12.75">
      <c r="A42" t="s">
        <v>107</v>
      </c>
      <c r="D42">
        <f>MEDIAN(D$2:D$40)</f>
        <v>21.95</v>
      </c>
      <c r="E42">
        <f aca="true" t="shared" si="1" ref="E42:AO42">MEDIAN(E$2:E$40)</f>
        <v>6.82</v>
      </c>
      <c r="F42">
        <f t="shared" si="1"/>
        <v>430</v>
      </c>
      <c r="G42">
        <f t="shared" si="1"/>
        <v>0.08</v>
      </c>
      <c r="H42">
        <f t="shared" si="1"/>
        <v>2.95</v>
      </c>
      <c r="I42">
        <f t="shared" si="1"/>
        <v>220.5</v>
      </c>
      <c r="J42" t="e">
        <f t="shared" si="1"/>
        <v>#NUM!</v>
      </c>
      <c r="K42">
        <f t="shared" si="1"/>
        <v>0.17</v>
      </c>
      <c r="L42">
        <f t="shared" si="1"/>
        <v>5.145</v>
      </c>
      <c r="M42">
        <f t="shared" si="1"/>
        <v>0.162</v>
      </c>
      <c r="N42" t="e">
        <f t="shared" si="1"/>
        <v>#NUM!</v>
      </c>
      <c r="O42" t="e">
        <f t="shared" si="1"/>
        <v>#NUM!</v>
      </c>
      <c r="P42">
        <f t="shared" si="1"/>
        <v>0.0115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0.9</v>
      </c>
      <c r="U42">
        <f t="shared" si="1"/>
        <v>7.1499999999999995</v>
      </c>
      <c r="V42">
        <f t="shared" si="1"/>
        <v>5.41</v>
      </c>
      <c r="W42" t="e">
        <f t="shared" si="1"/>
        <v>#NUM!</v>
      </c>
      <c r="X42">
        <f t="shared" si="1"/>
        <v>84.3</v>
      </c>
      <c r="Y42">
        <f t="shared" si="1"/>
        <v>0.003</v>
      </c>
      <c r="Z42" t="e">
        <f t="shared" si="1"/>
        <v>#NUM!</v>
      </c>
      <c r="AA42">
        <f t="shared" si="1"/>
        <v>1.75</v>
      </c>
      <c r="AB42" t="e">
        <f t="shared" si="1"/>
        <v>#NUM!</v>
      </c>
      <c r="AC42">
        <f t="shared" si="1"/>
        <v>0.135</v>
      </c>
      <c r="AD42" t="e">
        <f t="shared" si="1"/>
        <v>#NUM!</v>
      </c>
      <c r="AE42">
        <f t="shared" si="1"/>
        <v>2.87</v>
      </c>
      <c r="AF42" t="e">
        <f t="shared" si="1"/>
        <v>#NUM!</v>
      </c>
      <c r="AG42">
        <f t="shared" si="1"/>
        <v>0.6625000000000001</v>
      </c>
      <c r="AH42">
        <f t="shared" si="1"/>
        <v>0.3715</v>
      </c>
      <c r="AI42">
        <f t="shared" si="1"/>
        <v>0.7</v>
      </c>
      <c r="AJ42">
        <f t="shared" si="1"/>
        <v>247</v>
      </c>
      <c r="AK42">
        <f t="shared" si="1"/>
        <v>0.7</v>
      </c>
      <c r="AL42">
        <f t="shared" si="1"/>
        <v>0.0003</v>
      </c>
      <c r="AM42">
        <f t="shared" si="1"/>
        <v>0.01</v>
      </c>
      <c r="AN42">
        <f t="shared" si="1"/>
        <v>0.022</v>
      </c>
      <c r="AO42">
        <f t="shared" si="1"/>
        <v>0.022</v>
      </c>
    </row>
    <row r="43" spans="1:41" ht="12.75">
      <c r="A43" t="s">
        <v>109</v>
      </c>
      <c r="D43">
        <f>MAX(D$2:D$40)</f>
        <v>22.8</v>
      </c>
      <c r="E43">
        <f aca="true" t="shared" si="2" ref="E43:AO43">MAX(E$2:E$40)</f>
        <v>7.65</v>
      </c>
      <c r="F43">
        <f t="shared" si="2"/>
        <v>454</v>
      </c>
      <c r="G43">
        <f t="shared" si="2"/>
        <v>0.92</v>
      </c>
      <c r="H43">
        <f t="shared" si="2"/>
        <v>4.4</v>
      </c>
      <c r="I43">
        <f t="shared" si="2"/>
        <v>232</v>
      </c>
      <c r="J43">
        <f t="shared" si="2"/>
        <v>0</v>
      </c>
      <c r="K43">
        <f t="shared" si="2"/>
        <v>0.286</v>
      </c>
      <c r="L43">
        <f t="shared" si="2"/>
        <v>5.6</v>
      </c>
      <c r="M43">
        <f t="shared" si="2"/>
        <v>0.24</v>
      </c>
      <c r="N43">
        <f t="shared" si="2"/>
        <v>0</v>
      </c>
      <c r="O43">
        <f t="shared" si="2"/>
        <v>0</v>
      </c>
      <c r="P43">
        <f t="shared" si="2"/>
        <v>0.029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3.5</v>
      </c>
      <c r="U43">
        <f t="shared" si="2"/>
        <v>33.3</v>
      </c>
      <c r="V43">
        <f t="shared" si="2"/>
        <v>18.72</v>
      </c>
      <c r="W43">
        <f t="shared" si="2"/>
        <v>0</v>
      </c>
      <c r="X43">
        <f t="shared" si="2"/>
        <v>103</v>
      </c>
      <c r="Y43">
        <f t="shared" si="2"/>
        <v>0.01</v>
      </c>
      <c r="Z43">
        <f t="shared" si="2"/>
        <v>0</v>
      </c>
      <c r="AA43">
        <f t="shared" si="2"/>
        <v>3.15</v>
      </c>
      <c r="AB43">
        <f t="shared" si="2"/>
        <v>0</v>
      </c>
      <c r="AC43">
        <f t="shared" si="2"/>
        <v>0.713</v>
      </c>
      <c r="AD43">
        <f t="shared" si="2"/>
        <v>0</v>
      </c>
      <c r="AE43">
        <f t="shared" si="2"/>
        <v>4.17</v>
      </c>
      <c r="AF43">
        <f t="shared" si="2"/>
        <v>0</v>
      </c>
      <c r="AG43">
        <f t="shared" si="2"/>
        <v>0.824</v>
      </c>
      <c r="AH43">
        <f t="shared" si="2"/>
        <v>0.699</v>
      </c>
      <c r="AI43">
        <f t="shared" si="2"/>
        <v>0.7</v>
      </c>
      <c r="AJ43">
        <f t="shared" si="2"/>
        <v>291</v>
      </c>
      <c r="AK43">
        <f t="shared" si="2"/>
        <v>0.7</v>
      </c>
      <c r="AL43">
        <f t="shared" si="2"/>
        <v>0.005</v>
      </c>
      <c r="AM43">
        <f t="shared" si="2"/>
        <v>0.05</v>
      </c>
      <c r="AN43">
        <f t="shared" si="2"/>
        <v>0.022</v>
      </c>
      <c r="AO43">
        <f t="shared" si="2"/>
        <v>0.022</v>
      </c>
    </row>
    <row r="44" spans="1:41" ht="12.75">
      <c r="A44" t="s">
        <v>108</v>
      </c>
      <c r="D44">
        <f>MIN(D$2:D$40)</f>
        <v>21.4</v>
      </c>
      <c r="E44">
        <f aca="true" t="shared" si="3" ref="E44:AO44">MIN(E$2:E$40)</f>
        <v>6.39</v>
      </c>
      <c r="F44">
        <f t="shared" si="3"/>
        <v>378</v>
      </c>
      <c r="G44">
        <f t="shared" si="3"/>
        <v>0</v>
      </c>
      <c r="H44">
        <f t="shared" si="3"/>
        <v>2</v>
      </c>
      <c r="I44">
        <f t="shared" si="3"/>
        <v>208</v>
      </c>
      <c r="J44">
        <f t="shared" si="3"/>
        <v>0</v>
      </c>
      <c r="K44">
        <f t="shared" si="3"/>
        <v>0.07</v>
      </c>
      <c r="L44">
        <f t="shared" si="3"/>
        <v>4</v>
      </c>
      <c r="M44">
        <f t="shared" si="3"/>
        <v>0.062</v>
      </c>
      <c r="N44">
        <f t="shared" si="3"/>
        <v>0</v>
      </c>
      <c r="O44">
        <f t="shared" si="3"/>
        <v>0</v>
      </c>
      <c r="P44">
        <f t="shared" si="3"/>
        <v>0.004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0.2</v>
      </c>
      <c r="U44">
        <f t="shared" si="3"/>
        <v>3.9</v>
      </c>
      <c r="V44">
        <f t="shared" si="3"/>
        <v>2.53</v>
      </c>
      <c r="W44">
        <f t="shared" si="3"/>
        <v>0</v>
      </c>
      <c r="X44">
        <f t="shared" si="3"/>
        <v>75.1</v>
      </c>
      <c r="Y44">
        <f t="shared" si="3"/>
        <v>0.001</v>
      </c>
      <c r="Z44">
        <f t="shared" si="3"/>
        <v>0</v>
      </c>
      <c r="AA44">
        <f t="shared" si="3"/>
        <v>1.59</v>
      </c>
      <c r="AB44">
        <f t="shared" si="3"/>
        <v>0</v>
      </c>
      <c r="AC44">
        <f t="shared" si="3"/>
        <v>0.048</v>
      </c>
      <c r="AD44">
        <f t="shared" si="3"/>
        <v>0</v>
      </c>
      <c r="AE44">
        <f t="shared" si="3"/>
        <v>2.54</v>
      </c>
      <c r="AF44">
        <f t="shared" si="3"/>
        <v>0</v>
      </c>
      <c r="AG44">
        <f t="shared" si="3"/>
        <v>0.53</v>
      </c>
      <c r="AH44">
        <f t="shared" si="3"/>
        <v>0.05</v>
      </c>
      <c r="AI44">
        <f t="shared" si="3"/>
        <v>0.7</v>
      </c>
      <c r="AJ44">
        <f t="shared" si="3"/>
        <v>161</v>
      </c>
      <c r="AK44">
        <f t="shared" si="3"/>
        <v>0.7</v>
      </c>
      <c r="AL44">
        <f t="shared" si="3"/>
        <v>0.0001</v>
      </c>
      <c r="AM44">
        <f t="shared" si="3"/>
        <v>0.005</v>
      </c>
      <c r="AN44">
        <f t="shared" si="3"/>
        <v>0.021</v>
      </c>
      <c r="AO44">
        <f t="shared" si="3"/>
        <v>0.021</v>
      </c>
    </row>
    <row r="45" spans="1:41" ht="12.75">
      <c r="A45" t="s">
        <v>110</v>
      </c>
      <c r="D45">
        <f>D43-D41</f>
        <v>0.8500000000000014</v>
      </c>
      <c r="E45">
        <f aca="true" t="shared" si="4" ref="E45:AO45">E43-E41</f>
        <v>0.7622222222222232</v>
      </c>
      <c r="F45">
        <f t="shared" si="4"/>
        <v>27.833333333333314</v>
      </c>
      <c r="G45">
        <f t="shared" si="4"/>
        <v>0.73375</v>
      </c>
      <c r="H45">
        <f t="shared" si="4"/>
        <v>1.478571428571429</v>
      </c>
      <c r="I45">
        <f t="shared" si="4"/>
        <v>11.333333333333343</v>
      </c>
      <c r="J45" t="e">
        <f t="shared" si="4"/>
        <v>#DIV/0!</v>
      </c>
      <c r="K45">
        <f t="shared" si="4"/>
        <v>0.10805555555555554</v>
      </c>
      <c r="L45">
        <f t="shared" si="4"/>
        <v>0.5566666666666666</v>
      </c>
      <c r="M45">
        <f t="shared" si="4"/>
        <v>0.07523529411764704</v>
      </c>
      <c r="N45" t="e">
        <f t="shared" si="4"/>
        <v>#DIV/0!</v>
      </c>
      <c r="O45" t="e">
        <f t="shared" si="4"/>
        <v>#DIV/0!</v>
      </c>
      <c r="P45">
        <f t="shared" si="4"/>
        <v>0.0146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2.3999999999999995</v>
      </c>
      <c r="U45">
        <f t="shared" si="4"/>
        <v>23.819999999999997</v>
      </c>
      <c r="V45">
        <f t="shared" si="4"/>
        <v>12.540555555555553</v>
      </c>
      <c r="W45" t="e">
        <f t="shared" si="4"/>
        <v>#DIV/0!</v>
      </c>
      <c r="X45">
        <f t="shared" si="4"/>
        <v>17.677777777777777</v>
      </c>
      <c r="Y45">
        <f t="shared" si="4"/>
        <v>0.0068000000000000005</v>
      </c>
      <c r="Z45" t="e">
        <f t="shared" si="4"/>
        <v>#DIV/0!</v>
      </c>
      <c r="AA45">
        <f t="shared" si="4"/>
        <v>1.3483333333333332</v>
      </c>
      <c r="AB45" t="e">
        <f t="shared" si="4"/>
        <v>#DIV/0!</v>
      </c>
      <c r="AC45">
        <f t="shared" si="4"/>
        <v>0.5453888888888888</v>
      </c>
      <c r="AD45" t="e">
        <f t="shared" si="4"/>
        <v>#DIV/0!</v>
      </c>
      <c r="AE45">
        <f t="shared" si="4"/>
        <v>1.2477777777777779</v>
      </c>
      <c r="AF45" t="e">
        <f t="shared" si="4"/>
        <v>#DIV/0!</v>
      </c>
      <c r="AG45">
        <f t="shared" si="4"/>
        <v>0.15755555555555534</v>
      </c>
      <c r="AH45">
        <f t="shared" si="4"/>
        <v>0.31705555555555553</v>
      </c>
      <c r="AI45">
        <f t="shared" si="4"/>
        <v>0</v>
      </c>
      <c r="AJ45">
        <f t="shared" si="4"/>
        <v>51.44444444444446</v>
      </c>
      <c r="AK45">
        <f t="shared" si="4"/>
        <v>0</v>
      </c>
      <c r="AL45">
        <f t="shared" si="4"/>
        <v>0.0038666666666666667</v>
      </c>
      <c r="AM45">
        <f t="shared" si="4"/>
        <v>0.032</v>
      </c>
      <c r="AN45">
        <f t="shared" si="4"/>
        <v>0.0003333333333333313</v>
      </c>
      <c r="AO45">
        <f t="shared" si="4"/>
        <v>0.0003333333333333313</v>
      </c>
    </row>
    <row r="46" spans="1:41" ht="12.75">
      <c r="A46" t="s">
        <v>111</v>
      </c>
      <c r="D46">
        <f>D41-D44</f>
        <v>0.5500000000000007</v>
      </c>
      <c r="E46">
        <f aca="true" t="shared" si="5" ref="E46:AO46">E41-E44</f>
        <v>0.49777777777777743</v>
      </c>
      <c r="F46">
        <f t="shared" si="5"/>
        <v>48.166666666666686</v>
      </c>
      <c r="G46">
        <f t="shared" si="5"/>
        <v>0.18625</v>
      </c>
      <c r="H46">
        <f t="shared" si="5"/>
        <v>0.9214285714285713</v>
      </c>
      <c r="I46">
        <f t="shared" si="5"/>
        <v>12.666666666666657</v>
      </c>
      <c r="J46" t="e">
        <f t="shared" si="5"/>
        <v>#DIV/0!</v>
      </c>
      <c r="K46">
        <f t="shared" si="5"/>
        <v>0.10794444444444443</v>
      </c>
      <c r="L46">
        <f t="shared" si="5"/>
        <v>1.043333333333333</v>
      </c>
      <c r="M46">
        <f t="shared" si="5"/>
        <v>0.10276470588235295</v>
      </c>
      <c r="N46" t="e">
        <f t="shared" si="5"/>
        <v>#DIV/0!</v>
      </c>
      <c r="O46" t="e">
        <f t="shared" si="5"/>
        <v>#DIV/0!</v>
      </c>
      <c r="P46">
        <f t="shared" si="5"/>
        <v>0.010400000000000001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0.9000000000000004</v>
      </c>
      <c r="U46">
        <f t="shared" si="5"/>
        <v>5.58</v>
      </c>
      <c r="V46">
        <f t="shared" si="5"/>
        <v>3.649444444444446</v>
      </c>
      <c r="W46" t="e">
        <f t="shared" si="5"/>
        <v>#DIV/0!</v>
      </c>
      <c r="X46">
        <f t="shared" si="5"/>
        <v>10.222222222222229</v>
      </c>
      <c r="Y46">
        <f t="shared" si="5"/>
        <v>0.0022</v>
      </c>
      <c r="Z46" t="e">
        <f t="shared" si="5"/>
        <v>#DIV/0!</v>
      </c>
      <c r="AA46">
        <f t="shared" si="5"/>
        <v>0.21166666666666667</v>
      </c>
      <c r="AB46" t="e">
        <f t="shared" si="5"/>
        <v>#DIV/0!</v>
      </c>
      <c r="AC46">
        <f t="shared" si="5"/>
        <v>0.11961111111111113</v>
      </c>
      <c r="AD46" t="e">
        <f t="shared" si="5"/>
        <v>#DIV/0!</v>
      </c>
      <c r="AE46">
        <f t="shared" si="5"/>
        <v>0.382222222222222</v>
      </c>
      <c r="AF46" t="e">
        <f t="shared" si="5"/>
        <v>#DIV/0!</v>
      </c>
      <c r="AG46">
        <f t="shared" si="5"/>
        <v>0.1364444444444446</v>
      </c>
      <c r="AH46">
        <f t="shared" si="5"/>
        <v>0.33194444444444443</v>
      </c>
      <c r="AI46">
        <f t="shared" si="5"/>
        <v>0</v>
      </c>
      <c r="AJ46">
        <f t="shared" si="5"/>
        <v>78.55555555555554</v>
      </c>
      <c r="AK46">
        <f t="shared" si="5"/>
        <v>0</v>
      </c>
      <c r="AL46">
        <f t="shared" si="5"/>
        <v>0.0010333333333333336</v>
      </c>
      <c r="AM46">
        <f t="shared" si="5"/>
        <v>0.012999999999999998</v>
      </c>
      <c r="AN46">
        <f t="shared" si="5"/>
        <v>0.0006666666666666661</v>
      </c>
      <c r="AO46">
        <f t="shared" si="5"/>
        <v>0.0006666666666666661</v>
      </c>
    </row>
    <row r="47" spans="1:41" ht="12.75">
      <c r="A47" t="s">
        <v>112</v>
      </c>
      <c r="D47">
        <f>STDEV(D2:D40)</f>
        <v>0.4056420275879415</v>
      </c>
      <c r="E47">
        <f aca="true" t="shared" si="6" ref="E47:AO47">STDEV(E2:E40)</f>
        <v>0.3218979662153823</v>
      </c>
      <c r="F47">
        <f t="shared" si="6"/>
        <v>19.87978577231005</v>
      </c>
      <c r="G47">
        <f t="shared" si="6"/>
        <v>0.2787322490611136</v>
      </c>
      <c r="H47">
        <f t="shared" si="6"/>
        <v>0.6670008320010646</v>
      </c>
      <c r="I47">
        <f t="shared" si="6"/>
        <v>5.280374318282414</v>
      </c>
      <c r="J47" t="e">
        <f t="shared" si="6"/>
        <v>#DIV/0!</v>
      </c>
      <c r="K47">
        <f t="shared" si="6"/>
        <v>0.047799178213736075</v>
      </c>
      <c r="L47">
        <f t="shared" si="6"/>
        <v>0.49978819043082034</v>
      </c>
      <c r="M47">
        <f t="shared" si="6"/>
        <v>0.04397517682136809</v>
      </c>
      <c r="N47" t="e">
        <f t="shared" si="6"/>
        <v>#DIV/0!</v>
      </c>
      <c r="O47" t="e">
        <f t="shared" si="6"/>
        <v>#DIV/0!</v>
      </c>
      <c r="P47">
        <f t="shared" si="6"/>
        <v>0.007574812062208389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0.9099450532861856</v>
      </c>
      <c r="U47">
        <f t="shared" si="6"/>
        <v>8.768225463443429</v>
      </c>
      <c r="V47">
        <f t="shared" si="6"/>
        <v>3.8721227985848072</v>
      </c>
      <c r="W47" t="e">
        <f t="shared" si="6"/>
        <v>#DIV/0!</v>
      </c>
      <c r="X47">
        <f t="shared" si="6"/>
        <v>6.068390188272739</v>
      </c>
      <c r="Y47">
        <f t="shared" si="6"/>
        <v>0.002573367875415838</v>
      </c>
      <c r="Z47" t="e">
        <f t="shared" si="6"/>
        <v>#DIV/0!</v>
      </c>
      <c r="AA47">
        <f t="shared" si="6"/>
        <v>0.34358405085218957</v>
      </c>
      <c r="AB47" t="e">
        <f t="shared" si="6"/>
        <v>#DIV/0!</v>
      </c>
      <c r="AC47">
        <f t="shared" si="6"/>
        <v>0.17103014487953966</v>
      </c>
      <c r="AD47" t="e">
        <f t="shared" si="6"/>
        <v>#DIV/0!</v>
      </c>
      <c r="AE47">
        <f t="shared" si="6"/>
        <v>0.3779442155468985</v>
      </c>
      <c r="AF47" t="e">
        <f t="shared" si="6"/>
        <v>#DIV/0!</v>
      </c>
      <c r="AG47">
        <f t="shared" si="6"/>
        <v>0.06966830845236782</v>
      </c>
      <c r="AH47">
        <f t="shared" si="6"/>
        <v>0.14440770397496192</v>
      </c>
      <c r="AI47">
        <f t="shared" si="6"/>
        <v>0</v>
      </c>
      <c r="AJ47">
        <f t="shared" si="6"/>
        <v>33.75556114919044</v>
      </c>
      <c r="AK47">
        <f t="shared" si="6"/>
        <v>0</v>
      </c>
      <c r="AL47">
        <f t="shared" si="6"/>
        <v>0.0014568393708233424</v>
      </c>
      <c r="AM47">
        <f t="shared" si="6"/>
        <v>0.016020819787597222</v>
      </c>
      <c r="AN47">
        <f t="shared" si="6"/>
        <v>0.0005773502691896243</v>
      </c>
      <c r="AO47">
        <f t="shared" si="6"/>
        <v>0.0005773502691896243</v>
      </c>
    </row>
    <row r="48" spans="1:41" ht="12.75">
      <c r="A48" t="s">
        <v>113</v>
      </c>
      <c r="D48">
        <f>VAR(D2:D11)</f>
        <v>0.19344444444444284</v>
      </c>
      <c r="E48">
        <f aca="true" t="shared" si="7" ref="E48:AO48">VAR(E2:E11)</f>
        <v>0.10431555555555229</v>
      </c>
      <c r="F48">
        <f t="shared" si="7"/>
        <v>491.12222222223255</v>
      </c>
      <c r="G48">
        <f t="shared" si="7"/>
        <v>0.12580277777777776</v>
      </c>
      <c r="H48">
        <f t="shared" si="7"/>
        <v>0.5666666666666677</v>
      </c>
      <c r="I48">
        <f t="shared" si="7"/>
        <v>39.56666666666408</v>
      </c>
      <c r="J48" t="e">
        <f t="shared" si="7"/>
        <v>#DIV/0!</v>
      </c>
      <c r="K48">
        <f t="shared" si="7"/>
        <v>0.000906677777777772</v>
      </c>
      <c r="L48">
        <f t="shared" si="7"/>
        <v>0.33420999999999407</v>
      </c>
      <c r="M48">
        <f t="shared" si="7"/>
        <v>0.0028243222222222248</v>
      </c>
      <c r="N48" t="e">
        <f t="shared" si="7"/>
        <v>#DIV/0!</v>
      </c>
      <c r="O48" t="e">
        <f t="shared" si="7"/>
        <v>#DIV/0!</v>
      </c>
      <c r="P48">
        <f t="shared" si="7"/>
        <v>5.7377777777777706E-05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0.8417777777777771</v>
      </c>
      <c r="U48">
        <f t="shared" si="7"/>
        <v>76.88177777777774</v>
      </c>
      <c r="V48">
        <f t="shared" si="7"/>
        <v>20.782737777777747</v>
      </c>
      <c r="W48" t="e">
        <f t="shared" si="7"/>
        <v>#DIV/0!</v>
      </c>
      <c r="X48">
        <f t="shared" si="7"/>
        <v>56.85788888888783</v>
      </c>
      <c r="Y48">
        <f t="shared" si="7"/>
        <v>6.6222222222222236E-06</v>
      </c>
      <c r="Z48" t="e">
        <f t="shared" si="7"/>
        <v>#DIV/0!</v>
      </c>
      <c r="AA48">
        <f t="shared" si="7"/>
        <v>0.20665000000000017</v>
      </c>
      <c r="AB48" t="e">
        <f t="shared" si="7"/>
        <v>#DIV/0!</v>
      </c>
      <c r="AC48">
        <f t="shared" si="7"/>
        <v>0.03646155555555554</v>
      </c>
      <c r="AD48" t="e">
        <f t="shared" si="7"/>
        <v>#DIV/0!</v>
      </c>
      <c r="AE48">
        <f t="shared" si="7"/>
        <v>0.20891666666666867</v>
      </c>
      <c r="AF48" t="e">
        <f t="shared" si="7"/>
        <v>#DIV/0!</v>
      </c>
      <c r="AG48">
        <f t="shared" si="7"/>
        <v>0.007979066666666689</v>
      </c>
      <c r="AH48">
        <f t="shared" si="7"/>
        <v>0.019473877777777773</v>
      </c>
      <c r="AI48">
        <f t="shared" si="7"/>
        <v>0</v>
      </c>
      <c r="AJ48">
        <f t="shared" si="7"/>
        <v>1479.388888888889</v>
      </c>
      <c r="AK48">
        <f t="shared" si="7"/>
        <v>0</v>
      </c>
      <c r="AL48">
        <f t="shared" si="7"/>
        <v>2.96809523809524E-06</v>
      </c>
      <c r="AM48">
        <f t="shared" si="7"/>
        <v>0.0002566666666666667</v>
      </c>
      <c r="AN48">
        <f t="shared" si="7"/>
        <v>3.3333333333333166E-07</v>
      </c>
      <c r="AO48">
        <f t="shared" si="7"/>
        <v>3.3333333333333166E-07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7" width="8.57421875" style="0" bestFit="1" customWidth="1"/>
    <col min="8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2" width="8.57421875" style="0" bestFit="1" customWidth="1"/>
    <col min="13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57421875" style="0" bestFit="1" customWidth="1"/>
    <col min="21" max="21" width="7.57421875" style="0" bestFit="1" customWidth="1"/>
    <col min="22" max="22" width="8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8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4" width="7.57421875" style="0" bestFit="1" customWidth="1"/>
    <col min="35" max="35" width="8.57421875" style="0" bestFit="1" customWidth="1"/>
    <col min="36" max="36" width="9.57421875" style="0" bestFit="1" customWidth="1"/>
    <col min="37" max="37" width="8.57421875" style="0" bestFit="1" customWidth="1"/>
    <col min="38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44</v>
      </c>
      <c r="B2" s="2">
        <v>36843</v>
      </c>
      <c r="C2" s="2">
        <v>1314</v>
      </c>
      <c r="D2" s="2">
        <v>21.9</v>
      </c>
      <c r="E2" s="2">
        <v>7.59</v>
      </c>
      <c r="F2" s="2">
        <v>279</v>
      </c>
      <c r="G2" s="2">
        <v>0.57</v>
      </c>
      <c r="H2" s="2">
        <v>9.7</v>
      </c>
      <c r="I2" s="2">
        <v>135</v>
      </c>
      <c r="J2" s="2"/>
      <c r="K2" s="2">
        <v>0.02</v>
      </c>
      <c r="L2" s="2">
        <v>10.9</v>
      </c>
      <c r="M2" s="2">
        <v>0.282</v>
      </c>
      <c r="N2" s="2"/>
      <c r="O2" s="2"/>
      <c r="P2" s="2">
        <v>0.27</v>
      </c>
      <c r="Q2" s="2"/>
      <c r="R2" s="2"/>
      <c r="S2" s="2"/>
      <c r="T2" s="2">
        <v>4.2</v>
      </c>
      <c r="U2" s="2">
        <v>5.9</v>
      </c>
      <c r="V2" s="2">
        <v>37.05</v>
      </c>
      <c r="W2" s="2"/>
      <c r="X2" s="2">
        <v>45.9</v>
      </c>
      <c r="Y2" s="2">
        <v>0.001</v>
      </c>
      <c r="Z2" s="2"/>
      <c r="AA2" s="2">
        <v>7.76</v>
      </c>
      <c r="AB2" s="2"/>
      <c r="AC2" s="2">
        <v>0.447</v>
      </c>
      <c r="AD2" s="2"/>
      <c r="AE2" s="2">
        <v>3.99</v>
      </c>
      <c r="AF2" s="2"/>
      <c r="AG2" s="2">
        <v>0.119</v>
      </c>
      <c r="AH2" s="2">
        <v>0.04</v>
      </c>
      <c r="AI2" s="2">
        <v>16</v>
      </c>
      <c r="AJ2" s="2">
        <v>152</v>
      </c>
      <c r="AK2" s="2">
        <v>16</v>
      </c>
      <c r="AL2" s="2"/>
      <c r="AM2" s="2"/>
      <c r="AN2" s="2"/>
      <c r="AO2" s="2"/>
      <c r="AP2" s="2"/>
    </row>
    <row r="3" spans="1:42" ht="12.75">
      <c r="A3" s="2" t="s">
        <v>44</v>
      </c>
      <c r="B3" s="2">
        <v>37013</v>
      </c>
      <c r="C3" s="2">
        <v>945</v>
      </c>
      <c r="D3" s="2">
        <v>21.9</v>
      </c>
      <c r="E3" s="2">
        <v>7.63</v>
      </c>
      <c r="F3" s="2">
        <v>0</v>
      </c>
      <c r="G3" s="2">
        <v>0.56</v>
      </c>
      <c r="H3" s="2">
        <v>2.7</v>
      </c>
      <c r="I3" s="2">
        <v>126</v>
      </c>
      <c r="J3" s="2"/>
      <c r="K3" s="2">
        <v>0.02</v>
      </c>
      <c r="L3" s="2">
        <v>8</v>
      </c>
      <c r="M3" s="2">
        <v>0.286</v>
      </c>
      <c r="N3" s="2"/>
      <c r="O3" s="2"/>
      <c r="P3" s="2">
        <v>0.25</v>
      </c>
      <c r="Q3" s="2"/>
      <c r="R3" s="2"/>
      <c r="S3" s="2"/>
      <c r="T3" s="2">
        <v>5</v>
      </c>
      <c r="U3" s="2">
        <v>1.4</v>
      </c>
      <c r="V3" s="2">
        <v>1.25</v>
      </c>
      <c r="W3" s="2"/>
      <c r="X3" s="2">
        <v>41</v>
      </c>
      <c r="Y3" s="2">
        <v>0.003</v>
      </c>
      <c r="Z3" s="2"/>
      <c r="AA3" s="2">
        <v>8.01</v>
      </c>
      <c r="AB3" s="2"/>
      <c r="AC3" s="2">
        <v>0.421</v>
      </c>
      <c r="AD3" s="2"/>
      <c r="AE3" s="2">
        <v>3.96</v>
      </c>
      <c r="AF3" s="2"/>
      <c r="AG3" s="2">
        <v>0.071</v>
      </c>
      <c r="AH3" s="2">
        <v>0.04</v>
      </c>
      <c r="AI3" s="2">
        <v>5</v>
      </c>
      <c r="AJ3" s="2">
        <v>172</v>
      </c>
      <c r="AK3" s="2">
        <v>5</v>
      </c>
      <c r="AL3" s="2"/>
      <c r="AM3" s="2"/>
      <c r="AN3" s="2"/>
      <c r="AO3" s="2"/>
      <c r="AP3" s="2"/>
    </row>
    <row r="4" spans="1:42" ht="12.75">
      <c r="A4" s="2" t="s">
        <v>44</v>
      </c>
      <c r="B4" s="2">
        <v>36928</v>
      </c>
      <c r="C4" s="2">
        <v>950</v>
      </c>
      <c r="D4" s="2">
        <v>21.6</v>
      </c>
      <c r="E4" s="2">
        <v>7.44</v>
      </c>
      <c r="F4" s="2">
        <v>277</v>
      </c>
      <c r="G4" s="2">
        <v>0</v>
      </c>
      <c r="H4" s="2">
        <v>0.6</v>
      </c>
      <c r="I4" s="2">
        <v>127</v>
      </c>
      <c r="J4" s="2"/>
      <c r="K4" s="2">
        <v>0.02</v>
      </c>
      <c r="L4" s="2">
        <v>7.2</v>
      </c>
      <c r="M4" s="2">
        <v>0.278</v>
      </c>
      <c r="N4" s="2"/>
      <c r="O4" s="2"/>
      <c r="P4" s="2">
        <v>0.59</v>
      </c>
      <c r="Q4" s="2"/>
      <c r="R4" s="2"/>
      <c r="S4" s="2"/>
      <c r="T4" s="2">
        <v>5.5</v>
      </c>
      <c r="U4" s="2">
        <v>9.8</v>
      </c>
      <c r="V4" s="2">
        <v>8.88</v>
      </c>
      <c r="W4" s="2"/>
      <c r="X4" s="2">
        <v>67.6</v>
      </c>
      <c r="Y4" s="2">
        <v>0.001</v>
      </c>
      <c r="Z4" s="2"/>
      <c r="AA4" s="2">
        <v>3.12</v>
      </c>
      <c r="AB4" s="2"/>
      <c r="AC4" s="2">
        <v>0.16</v>
      </c>
      <c r="AD4" s="2"/>
      <c r="AE4" s="2">
        <v>7.16</v>
      </c>
      <c r="AF4" s="2"/>
      <c r="AG4" s="2">
        <v>0.035</v>
      </c>
      <c r="AH4" s="2">
        <v>0.35</v>
      </c>
      <c r="AI4" s="2">
        <v>0.7</v>
      </c>
      <c r="AJ4" s="2">
        <v>166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44</v>
      </c>
      <c r="B5" s="2">
        <v>37104</v>
      </c>
      <c r="C5" s="2">
        <v>1345</v>
      </c>
      <c r="D5" s="2">
        <v>22.1</v>
      </c>
      <c r="E5" s="2">
        <v>6.66</v>
      </c>
      <c r="F5" s="2">
        <v>201</v>
      </c>
      <c r="G5" s="2">
        <v>0.08</v>
      </c>
      <c r="H5" s="2">
        <v>0.5</v>
      </c>
      <c r="I5" s="2">
        <v>128</v>
      </c>
      <c r="J5" s="2"/>
      <c r="K5" s="2">
        <v>0.02</v>
      </c>
      <c r="L5" s="2">
        <v>6.2</v>
      </c>
      <c r="M5" s="2">
        <v>0.28</v>
      </c>
      <c r="N5" s="2"/>
      <c r="O5" s="2"/>
      <c r="P5" s="2">
        <v>0.27</v>
      </c>
      <c r="Q5" s="2"/>
      <c r="R5" s="2"/>
      <c r="S5" s="2"/>
      <c r="T5" s="2">
        <v>3.5</v>
      </c>
      <c r="U5" s="2">
        <v>3</v>
      </c>
      <c r="V5" s="2">
        <v>3.83</v>
      </c>
      <c r="W5" s="2"/>
      <c r="X5" s="2">
        <v>42.9</v>
      </c>
      <c r="Y5" s="2">
        <v>0.003</v>
      </c>
      <c r="Z5" s="2"/>
      <c r="AA5" s="2">
        <v>8.94</v>
      </c>
      <c r="AB5" s="2"/>
      <c r="AC5" s="2">
        <v>0.422</v>
      </c>
      <c r="AD5" s="2"/>
      <c r="AE5" s="2">
        <v>4.14</v>
      </c>
      <c r="AF5" s="2"/>
      <c r="AG5" s="2">
        <v>0.03</v>
      </c>
      <c r="AH5" s="2">
        <v>0.04</v>
      </c>
      <c r="AI5" s="2">
        <v>4</v>
      </c>
      <c r="AJ5" s="2">
        <v>168</v>
      </c>
      <c r="AK5" s="2">
        <v>4</v>
      </c>
      <c r="AL5" s="2"/>
      <c r="AM5" s="2"/>
      <c r="AN5" s="2"/>
      <c r="AO5" s="2"/>
      <c r="AP5" s="2"/>
    </row>
    <row r="6" spans="1:42" ht="12.75">
      <c r="A6" s="2" t="s">
        <v>44</v>
      </c>
      <c r="B6" s="2">
        <v>37291</v>
      </c>
      <c r="C6" s="2">
        <v>1330</v>
      </c>
      <c r="D6" s="2">
        <v>21.5</v>
      </c>
      <c r="E6" s="2">
        <v>7.67</v>
      </c>
      <c r="F6" s="2">
        <v>245</v>
      </c>
      <c r="G6" s="2">
        <v>0.57</v>
      </c>
      <c r="H6" s="2">
        <v>1.5</v>
      </c>
      <c r="I6" s="2">
        <v>119</v>
      </c>
      <c r="J6" s="2"/>
      <c r="K6" s="2">
        <v>0.02</v>
      </c>
      <c r="L6" s="2">
        <v>6.76</v>
      </c>
      <c r="M6" s="2">
        <v>0.253</v>
      </c>
      <c r="N6" s="2"/>
      <c r="O6" s="2"/>
      <c r="P6" s="2">
        <v>0.847</v>
      </c>
      <c r="Q6" s="2"/>
      <c r="R6" s="2"/>
      <c r="S6" s="2"/>
      <c r="T6" s="2">
        <v>4.2</v>
      </c>
      <c r="U6" s="2">
        <v>0.3</v>
      </c>
      <c r="V6" s="2">
        <v>1.58</v>
      </c>
      <c r="W6" s="2"/>
      <c r="X6" s="2">
        <v>44.1</v>
      </c>
      <c r="Y6" s="2">
        <v>0.003</v>
      </c>
      <c r="Z6" s="2"/>
      <c r="AA6" s="2">
        <v>8.73</v>
      </c>
      <c r="AB6" s="2"/>
      <c r="AC6" s="2">
        <v>0.469</v>
      </c>
      <c r="AD6" s="2"/>
      <c r="AE6" s="2">
        <v>4.4</v>
      </c>
      <c r="AF6" s="2"/>
      <c r="AG6" s="2">
        <v>0.05</v>
      </c>
      <c r="AH6" s="2">
        <v>0.05</v>
      </c>
      <c r="AI6" s="2">
        <v>0.8</v>
      </c>
      <c r="AJ6" s="2">
        <v>156</v>
      </c>
      <c r="AK6" s="2">
        <v>0.8</v>
      </c>
      <c r="AL6" s="2">
        <v>0.002</v>
      </c>
      <c r="AM6" s="2">
        <v>0.005</v>
      </c>
      <c r="AN6" s="2">
        <v>0.013</v>
      </c>
      <c r="AO6" s="2">
        <v>0.013</v>
      </c>
      <c r="AP6" s="2"/>
    </row>
    <row r="7" spans="1:42" ht="12.75">
      <c r="A7" s="2" t="s">
        <v>44</v>
      </c>
      <c r="B7" s="2">
        <v>37196</v>
      </c>
      <c r="C7" s="2">
        <v>1220</v>
      </c>
      <c r="D7" s="2">
        <v>22</v>
      </c>
      <c r="E7" s="2">
        <v>7.55</v>
      </c>
      <c r="F7" s="2">
        <v>245</v>
      </c>
      <c r="G7" s="2">
        <v>0.64</v>
      </c>
      <c r="H7" s="2">
        <v>1</v>
      </c>
      <c r="I7" s="2">
        <v>126</v>
      </c>
      <c r="J7" s="2"/>
      <c r="K7" s="2">
        <v>0.02</v>
      </c>
      <c r="L7" s="2">
        <v>7.3</v>
      </c>
      <c r="M7" s="2">
        <v>0.229</v>
      </c>
      <c r="N7" s="2"/>
      <c r="O7" s="2"/>
      <c r="P7" s="2">
        <v>0.51</v>
      </c>
      <c r="Q7" s="2"/>
      <c r="R7" s="2"/>
      <c r="S7" s="2"/>
      <c r="T7" s="2">
        <v>4.5</v>
      </c>
      <c r="U7" s="2">
        <v>3</v>
      </c>
      <c r="V7" s="2">
        <v>3.27</v>
      </c>
      <c r="W7" s="2"/>
      <c r="X7" s="2">
        <v>74.4</v>
      </c>
      <c r="Y7" s="2">
        <v>0.003</v>
      </c>
      <c r="Z7" s="2"/>
      <c r="AA7" s="2">
        <v>15</v>
      </c>
      <c r="AB7" s="2"/>
      <c r="AC7" s="2">
        <v>0.704</v>
      </c>
      <c r="AD7" s="2"/>
      <c r="AE7" s="2">
        <v>6.56</v>
      </c>
      <c r="AF7" s="2"/>
      <c r="AG7" s="2">
        <v>0.07</v>
      </c>
      <c r="AH7" s="2">
        <v>0.08</v>
      </c>
      <c r="AI7" s="2">
        <v>0.7</v>
      </c>
      <c r="AJ7" s="2">
        <v>126</v>
      </c>
      <c r="AK7" s="2">
        <v>0.7</v>
      </c>
      <c r="AL7" s="2">
        <v>0.002</v>
      </c>
      <c r="AM7" s="2">
        <v>0.005</v>
      </c>
      <c r="AN7" s="2"/>
      <c r="AO7" s="2"/>
      <c r="AP7" s="2"/>
    </row>
    <row r="8" spans="1:42" ht="12.75">
      <c r="A8" s="2" t="s">
        <v>44</v>
      </c>
      <c r="B8" s="2">
        <v>37378</v>
      </c>
      <c r="C8" s="2">
        <v>1145</v>
      </c>
      <c r="D8" s="2">
        <v>22</v>
      </c>
      <c r="E8" s="2">
        <v>7.52</v>
      </c>
      <c r="F8" s="2">
        <v>283</v>
      </c>
      <c r="G8" s="2">
        <v>1.03</v>
      </c>
      <c r="H8" s="2">
        <v>0.3</v>
      </c>
      <c r="I8" s="2">
        <v>121</v>
      </c>
      <c r="J8" s="2"/>
      <c r="K8" s="2">
        <v>0.02</v>
      </c>
      <c r="L8" s="2">
        <v>6.91</v>
      </c>
      <c r="M8" s="2">
        <v>0.27</v>
      </c>
      <c r="N8" s="2"/>
      <c r="O8" s="2"/>
      <c r="P8" s="2">
        <v>0.654</v>
      </c>
      <c r="Q8" s="2"/>
      <c r="R8" s="2"/>
      <c r="S8" s="2"/>
      <c r="T8" s="2">
        <v>4.5</v>
      </c>
      <c r="U8" s="2">
        <v>0.4</v>
      </c>
      <c r="V8" s="2">
        <v>4.66</v>
      </c>
      <c r="W8" s="2"/>
      <c r="X8" s="2">
        <v>46</v>
      </c>
      <c r="Y8" s="2">
        <v>0.001</v>
      </c>
      <c r="Z8" s="2"/>
      <c r="AA8" s="2">
        <v>9.06</v>
      </c>
      <c r="AB8" s="2"/>
      <c r="AC8" s="2">
        <v>0.462</v>
      </c>
      <c r="AD8" s="2"/>
      <c r="AE8" s="2">
        <v>4.36</v>
      </c>
      <c r="AF8" s="2"/>
      <c r="AG8" s="2">
        <v>0.07</v>
      </c>
      <c r="AH8" s="2">
        <v>0.046</v>
      </c>
      <c r="AI8" s="2"/>
      <c r="AJ8" s="2">
        <v>164</v>
      </c>
      <c r="AK8" s="2"/>
      <c r="AL8" s="2">
        <v>0.0005</v>
      </c>
      <c r="AM8" s="2">
        <v>0.023</v>
      </c>
      <c r="AN8" s="2">
        <v>0.009</v>
      </c>
      <c r="AO8" s="2">
        <v>0.009</v>
      </c>
      <c r="AP8" s="2"/>
    </row>
    <row r="9" spans="1:42" ht="12.75">
      <c r="A9" s="2" t="s">
        <v>44</v>
      </c>
      <c r="B9" s="2">
        <v>37469</v>
      </c>
      <c r="C9" s="2">
        <v>1150</v>
      </c>
      <c r="D9" s="2">
        <v>22</v>
      </c>
      <c r="E9" s="2">
        <v>7.62</v>
      </c>
      <c r="F9" s="2">
        <v>282</v>
      </c>
      <c r="G9" s="2">
        <v>1.98</v>
      </c>
      <c r="H9" s="2">
        <v>0.5</v>
      </c>
      <c r="I9" s="2">
        <v>122</v>
      </c>
      <c r="J9" s="2"/>
      <c r="K9" s="2">
        <v>0.02</v>
      </c>
      <c r="L9" s="2">
        <v>6.32</v>
      </c>
      <c r="M9" s="2">
        <v>0.168</v>
      </c>
      <c r="N9" s="2"/>
      <c r="O9" s="2"/>
      <c r="P9" s="2">
        <v>0.47</v>
      </c>
      <c r="Q9" s="2"/>
      <c r="R9" s="2"/>
      <c r="S9" s="2"/>
      <c r="T9" s="2">
        <v>3.8</v>
      </c>
      <c r="U9" s="2">
        <v>0.3</v>
      </c>
      <c r="V9" s="2">
        <v>3.85</v>
      </c>
      <c r="W9" s="2"/>
      <c r="X9" s="2">
        <v>47</v>
      </c>
      <c r="Y9" s="2">
        <v>0.004</v>
      </c>
      <c r="Z9" s="2"/>
      <c r="AA9" s="2">
        <v>8.93</v>
      </c>
      <c r="AB9" s="2"/>
      <c r="AC9" s="2">
        <v>0.496</v>
      </c>
      <c r="AD9" s="2"/>
      <c r="AE9" s="2">
        <v>4.07</v>
      </c>
      <c r="AF9" s="2"/>
      <c r="AG9" s="2">
        <v>0.05</v>
      </c>
      <c r="AH9" s="2">
        <v>0.087</v>
      </c>
      <c r="AI9" s="2"/>
      <c r="AJ9" s="2">
        <v>162</v>
      </c>
      <c r="AK9" s="2"/>
      <c r="AL9" s="2">
        <v>0.0005</v>
      </c>
      <c r="AM9" s="2">
        <v>0.023</v>
      </c>
      <c r="AN9" s="2">
        <v>0.017</v>
      </c>
      <c r="AO9" s="2">
        <v>0.017</v>
      </c>
      <c r="AP9" s="2"/>
    </row>
    <row r="10" spans="1:42" ht="12.75">
      <c r="A10" s="2" t="s">
        <v>44</v>
      </c>
      <c r="B10" s="2">
        <v>37564</v>
      </c>
      <c r="C10" s="2">
        <v>1000</v>
      </c>
      <c r="D10" s="2">
        <v>21.8</v>
      </c>
      <c r="E10" s="2">
        <v>7.59</v>
      </c>
      <c r="F10" s="2">
        <v>273</v>
      </c>
      <c r="G10" s="2">
        <v>0.63</v>
      </c>
      <c r="H10" s="2">
        <v>0.7</v>
      </c>
      <c r="I10" s="2">
        <v>127</v>
      </c>
      <c r="J10" s="2"/>
      <c r="K10" s="2">
        <v>0.037</v>
      </c>
      <c r="L10" s="2">
        <v>7.44</v>
      </c>
      <c r="M10" s="2">
        <v>0.33</v>
      </c>
      <c r="N10" s="2"/>
      <c r="O10" s="2"/>
      <c r="P10" s="2">
        <v>0.5</v>
      </c>
      <c r="Q10" s="2"/>
      <c r="R10" s="2"/>
      <c r="S10" s="2"/>
      <c r="T10" s="2">
        <v>4.3</v>
      </c>
      <c r="U10" s="2">
        <v>0.8</v>
      </c>
      <c r="V10" s="2">
        <v>4.8</v>
      </c>
      <c r="W10" s="2"/>
      <c r="X10" s="2">
        <v>39.9</v>
      </c>
      <c r="Y10" s="2">
        <v>0.002</v>
      </c>
      <c r="Z10" s="2"/>
      <c r="AA10" s="2">
        <v>8.59</v>
      </c>
      <c r="AB10" s="2"/>
      <c r="AC10" s="2">
        <v>0.37</v>
      </c>
      <c r="AD10" s="2"/>
      <c r="AE10" s="2">
        <v>3.64</v>
      </c>
      <c r="AF10" s="2"/>
      <c r="AG10" s="2">
        <v>0.05</v>
      </c>
      <c r="AH10" s="2">
        <v>0.3</v>
      </c>
      <c r="AI10" s="2"/>
      <c r="AJ10" s="2">
        <v>182</v>
      </c>
      <c r="AK10" s="2"/>
      <c r="AL10" s="2">
        <v>0.003</v>
      </c>
      <c r="AM10" s="2">
        <v>0.01</v>
      </c>
      <c r="AN10" s="2"/>
      <c r="AO10" s="2"/>
      <c r="AP10" s="2"/>
    </row>
    <row r="11" spans="1:42" ht="12.75">
      <c r="A11" s="2" t="s">
        <v>44</v>
      </c>
      <c r="B11" s="2">
        <v>37657</v>
      </c>
      <c r="C11" s="2">
        <v>1540</v>
      </c>
      <c r="D11" s="2">
        <v>21.6</v>
      </c>
      <c r="E11" s="2">
        <v>7.49</v>
      </c>
      <c r="F11" s="2">
        <v>267</v>
      </c>
      <c r="G11" s="2">
        <v>0.89</v>
      </c>
      <c r="H11" s="2">
        <v>3.4</v>
      </c>
      <c r="I11" s="2">
        <v>97</v>
      </c>
      <c r="J11" s="2"/>
      <c r="K11" s="2">
        <v>0.016</v>
      </c>
      <c r="L11" s="2">
        <v>17</v>
      </c>
      <c r="M11" s="2">
        <v>0.51</v>
      </c>
      <c r="N11" s="2"/>
      <c r="O11" s="2"/>
      <c r="P11" s="2">
        <v>0.004</v>
      </c>
      <c r="Q11" s="2"/>
      <c r="R11" s="2"/>
      <c r="S11" s="2"/>
      <c r="T11" s="2">
        <v>5.1</v>
      </c>
      <c r="U11" s="2">
        <v>1.3</v>
      </c>
      <c r="V11" s="2">
        <v>5.8</v>
      </c>
      <c r="W11" s="2"/>
      <c r="X11" s="2">
        <v>26</v>
      </c>
      <c r="Y11" s="2">
        <v>0.002</v>
      </c>
      <c r="Z11" s="2"/>
      <c r="AA11" s="2">
        <v>13</v>
      </c>
      <c r="AB11" s="2"/>
      <c r="AC11" s="2">
        <v>0.3</v>
      </c>
      <c r="AD11" s="2"/>
      <c r="AE11" s="2">
        <v>4.7</v>
      </c>
      <c r="AF11" s="2"/>
      <c r="AG11" s="2">
        <v>0.04</v>
      </c>
      <c r="AH11" s="2">
        <v>0.2</v>
      </c>
      <c r="AI11" s="2"/>
      <c r="AJ11" s="2">
        <v>130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44</v>
      </c>
      <c r="B12" s="2">
        <v>37743</v>
      </c>
      <c r="C12" s="2">
        <v>930</v>
      </c>
      <c r="D12" s="2"/>
      <c r="E12" s="2">
        <v>7.39</v>
      </c>
      <c r="F12" s="2">
        <v>393</v>
      </c>
      <c r="G12" s="2">
        <v>0.31</v>
      </c>
      <c r="H12" s="2">
        <v>0.6</v>
      </c>
      <c r="I12" s="2">
        <v>129</v>
      </c>
      <c r="J12" s="2"/>
      <c r="K12" s="2">
        <v>0.037</v>
      </c>
      <c r="L12" s="2">
        <v>15.2</v>
      </c>
      <c r="M12" s="2">
        <v>0.31</v>
      </c>
      <c r="N12" s="2"/>
      <c r="O12" s="2"/>
      <c r="P12" s="2">
        <v>9.4</v>
      </c>
      <c r="Q12" s="2"/>
      <c r="R12" s="2"/>
      <c r="S12" s="2"/>
      <c r="T12" s="2"/>
      <c r="U12" s="2">
        <v>5</v>
      </c>
      <c r="V12" s="2">
        <v>6.7</v>
      </c>
      <c r="W12" s="2"/>
      <c r="X12" s="2">
        <v>55.5</v>
      </c>
      <c r="Y12" s="2"/>
      <c r="Z12" s="2"/>
      <c r="AA12" s="2">
        <v>8.54</v>
      </c>
      <c r="AB12" s="2"/>
      <c r="AC12" s="2">
        <v>0.49</v>
      </c>
      <c r="AD12" s="2"/>
      <c r="AE12" s="2">
        <v>6.46</v>
      </c>
      <c r="AF12" s="2"/>
      <c r="AG12" s="2">
        <v>0.08</v>
      </c>
      <c r="AH12" s="2">
        <v>0.1</v>
      </c>
      <c r="AI12" s="2"/>
      <c r="AJ12" s="2">
        <v>259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44</v>
      </c>
      <c r="B13" s="2">
        <v>37838</v>
      </c>
      <c r="C13" s="2">
        <v>845</v>
      </c>
      <c r="D13" s="2"/>
      <c r="E13" s="2">
        <v>7.03</v>
      </c>
      <c r="F13" s="2">
        <v>374</v>
      </c>
      <c r="G13" s="2">
        <v>0.69</v>
      </c>
      <c r="H13" s="2"/>
      <c r="I13" s="2">
        <v>142</v>
      </c>
      <c r="J13" s="2"/>
      <c r="K13" s="2">
        <v>0.037</v>
      </c>
      <c r="L13" s="2">
        <v>16.8</v>
      </c>
      <c r="M13" s="2">
        <v>0.26</v>
      </c>
      <c r="N13" s="2"/>
      <c r="O13" s="2"/>
      <c r="P13" s="2">
        <v>8.92</v>
      </c>
      <c r="Q13" s="2"/>
      <c r="R13" s="2"/>
      <c r="S13" s="2"/>
      <c r="T13" s="2"/>
      <c r="U13" s="2"/>
      <c r="V13" s="2">
        <v>7.61</v>
      </c>
      <c r="W13" s="2"/>
      <c r="X13" s="2">
        <v>56.6</v>
      </c>
      <c r="Y13" s="2"/>
      <c r="Z13" s="2"/>
      <c r="AA13" s="2">
        <v>8.55</v>
      </c>
      <c r="AB13" s="2"/>
      <c r="AC13" s="2">
        <v>0.589</v>
      </c>
      <c r="AD13" s="2"/>
      <c r="AE13" s="2">
        <v>6.59</v>
      </c>
      <c r="AF13" s="2"/>
      <c r="AG13" s="2">
        <v>0.042</v>
      </c>
      <c r="AH13" s="2">
        <v>0.11</v>
      </c>
      <c r="AI13" s="2"/>
      <c r="AJ13" s="2">
        <v>265</v>
      </c>
      <c r="AK13" s="2"/>
      <c r="AL13" s="2">
        <v>0.003</v>
      </c>
      <c r="AM13" s="2"/>
      <c r="AN13" s="2"/>
      <c r="AO13" s="2"/>
      <c r="AP13" s="2"/>
    </row>
    <row r="14" spans="1:42" ht="12.75">
      <c r="A14" s="2" t="s">
        <v>44</v>
      </c>
      <c r="B14" s="2">
        <v>38384</v>
      </c>
      <c r="C14" s="2">
        <v>1500</v>
      </c>
      <c r="D14" s="2"/>
      <c r="E14" s="2">
        <v>7.37</v>
      </c>
      <c r="F14" s="2">
        <v>408</v>
      </c>
      <c r="G14" s="2">
        <v>3.59</v>
      </c>
      <c r="H14" s="2"/>
      <c r="I14" s="2">
        <v>139</v>
      </c>
      <c r="J14" s="2"/>
      <c r="K14" s="2">
        <v>0.04</v>
      </c>
      <c r="L14" s="2">
        <v>17.3</v>
      </c>
      <c r="M14" s="2">
        <v>0.23</v>
      </c>
      <c r="N14" s="2"/>
      <c r="O14" s="2"/>
      <c r="P14" s="2">
        <v>7.26</v>
      </c>
      <c r="Q14" s="2"/>
      <c r="R14" s="2"/>
      <c r="S14" s="2"/>
      <c r="T14" s="2"/>
      <c r="U14" s="2"/>
      <c r="V14" s="2">
        <v>1.04</v>
      </c>
      <c r="W14" s="2"/>
      <c r="X14" s="2">
        <v>60.5</v>
      </c>
      <c r="Y14" s="2"/>
      <c r="Z14" s="2"/>
      <c r="AA14" s="2">
        <v>7.7</v>
      </c>
      <c r="AB14" s="2"/>
      <c r="AC14" s="2">
        <v>0.5</v>
      </c>
      <c r="AD14" s="2"/>
      <c r="AE14" s="2">
        <v>7.98</v>
      </c>
      <c r="AF14" s="2"/>
      <c r="AG14" s="2">
        <v>0.048</v>
      </c>
      <c r="AH14" s="2">
        <v>0.11</v>
      </c>
      <c r="AI14" s="2"/>
      <c r="AJ14" s="2">
        <v>233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44</v>
      </c>
      <c r="B15" s="2">
        <v>38568</v>
      </c>
      <c r="C15" s="2">
        <v>900</v>
      </c>
      <c r="D15" s="2"/>
      <c r="E15" s="2">
        <v>7.22</v>
      </c>
      <c r="F15" s="2">
        <v>389</v>
      </c>
      <c r="G15" s="2">
        <v>3.61</v>
      </c>
      <c r="H15" s="2"/>
      <c r="I15" s="2">
        <v>149</v>
      </c>
      <c r="J15" s="2"/>
      <c r="K15" s="2"/>
      <c r="L15" s="2">
        <v>20.5</v>
      </c>
      <c r="M15" s="2">
        <v>0.209</v>
      </c>
      <c r="N15" s="2"/>
      <c r="O15" s="2"/>
      <c r="P15" s="2">
        <v>6.15</v>
      </c>
      <c r="Q15" s="2"/>
      <c r="R15" s="2"/>
      <c r="S15" s="2"/>
      <c r="T15" s="2">
        <v>11.2</v>
      </c>
      <c r="U15" s="2"/>
      <c r="V15" s="2">
        <v>0.85</v>
      </c>
      <c r="W15" s="2"/>
      <c r="X15" s="2">
        <v>63.1</v>
      </c>
      <c r="Y15" s="2"/>
      <c r="Z15" s="2"/>
      <c r="AA15" s="2">
        <v>7.61</v>
      </c>
      <c r="AB15" s="2"/>
      <c r="AC15" s="2">
        <v>0.588</v>
      </c>
      <c r="AD15" s="2"/>
      <c r="AE15" s="2">
        <v>8.38</v>
      </c>
      <c r="AF15" s="2"/>
      <c r="AG15" s="2"/>
      <c r="AH15" s="2">
        <v>0.11</v>
      </c>
      <c r="AI15" s="2"/>
      <c r="AJ15" s="2">
        <v>263</v>
      </c>
      <c r="AK15" s="2"/>
      <c r="AL15" s="2">
        <v>0.0035</v>
      </c>
      <c r="AM15" s="2"/>
      <c r="AN15" s="2"/>
      <c r="AO15" s="2"/>
      <c r="AP15" s="2"/>
    </row>
    <row r="16" spans="1:42" ht="12.75">
      <c r="A16" s="2" t="s">
        <v>44</v>
      </c>
      <c r="B16" s="2">
        <v>38568</v>
      </c>
      <c r="C16" s="2">
        <v>915</v>
      </c>
      <c r="D16" s="2"/>
      <c r="E16" s="2">
        <v>7.22</v>
      </c>
      <c r="F16" s="2">
        <v>389</v>
      </c>
      <c r="G16" s="2">
        <v>3.61</v>
      </c>
      <c r="H16" s="2"/>
      <c r="I16" s="2">
        <v>149</v>
      </c>
      <c r="J16" s="2"/>
      <c r="K16" s="2"/>
      <c r="L16" s="2">
        <v>20.7</v>
      </c>
      <c r="M16" s="2">
        <v>0.17</v>
      </c>
      <c r="N16" s="2"/>
      <c r="O16" s="2"/>
      <c r="P16" s="2">
        <v>7.66</v>
      </c>
      <c r="Q16" s="2"/>
      <c r="R16" s="2"/>
      <c r="S16" s="2"/>
      <c r="T16" s="2">
        <v>10.8</v>
      </c>
      <c r="U16" s="2"/>
      <c r="V16" s="2">
        <v>0.87</v>
      </c>
      <c r="W16" s="2"/>
      <c r="X16" s="2">
        <v>61.9</v>
      </c>
      <c r="Y16" s="2"/>
      <c r="Z16" s="2"/>
      <c r="AA16" s="2">
        <v>7.6</v>
      </c>
      <c r="AB16" s="2"/>
      <c r="AC16" s="2">
        <v>0.575</v>
      </c>
      <c r="AD16" s="2"/>
      <c r="AE16" s="2">
        <v>7.98</v>
      </c>
      <c r="AF16" s="2"/>
      <c r="AG16" s="2"/>
      <c r="AH16" s="2">
        <v>0.11</v>
      </c>
      <c r="AI16" s="2"/>
      <c r="AJ16" s="2">
        <v>262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44</v>
      </c>
      <c r="B17" s="2">
        <v>38659</v>
      </c>
      <c r="C17" s="2">
        <v>1415</v>
      </c>
      <c r="D17" s="2"/>
      <c r="E17" s="2">
        <v>7.2</v>
      </c>
      <c r="F17" s="2">
        <v>410</v>
      </c>
      <c r="G17" s="2">
        <v>6.22</v>
      </c>
      <c r="H17" s="2">
        <v>2.1</v>
      </c>
      <c r="I17" s="2">
        <v>154</v>
      </c>
      <c r="J17" s="2"/>
      <c r="K17" s="2"/>
      <c r="L17" s="2">
        <v>16.7</v>
      </c>
      <c r="M17" s="2">
        <v>0.227</v>
      </c>
      <c r="N17" s="2"/>
      <c r="O17" s="2"/>
      <c r="P17" s="2">
        <v>5.96</v>
      </c>
      <c r="Q17" s="2"/>
      <c r="R17" s="2"/>
      <c r="S17" s="2"/>
      <c r="T17" s="2"/>
      <c r="U17" s="2"/>
      <c r="V17" s="2">
        <v>0.85</v>
      </c>
      <c r="W17" s="2"/>
      <c r="X17" s="2">
        <v>63.7</v>
      </c>
      <c r="Y17" s="2"/>
      <c r="Z17" s="2"/>
      <c r="AA17" s="2">
        <v>8.16</v>
      </c>
      <c r="AB17" s="2"/>
      <c r="AC17" s="2">
        <v>0.586</v>
      </c>
      <c r="AD17" s="2"/>
      <c r="AE17" s="2">
        <v>8.74</v>
      </c>
      <c r="AF17" s="2"/>
      <c r="AG17" s="2"/>
      <c r="AH17" s="2">
        <v>0.11</v>
      </c>
      <c r="AI17" s="2"/>
      <c r="AJ17" s="2">
        <v>227</v>
      </c>
      <c r="AK17" s="2"/>
      <c r="AL17" s="2">
        <v>0.0035</v>
      </c>
      <c r="AM17" s="2"/>
      <c r="AN17" s="2"/>
      <c r="AO17" s="2"/>
      <c r="AP17" s="2"/>
    </row>
    <row r="18" spans="1:42" ht="12.75">
      <c r="A18" s="2" t="s">
        <v>44</v>
      </c>
      <c r="B18" s="2">
        <v>38021</v>
      </c>
      <c r="C18" s="2">
        <v>1245</v>
      </c>
      <c r="D18" s="2"/>
      <c r="E18" s="2">
        <v>7.32</v>
      </c>
      <c r="F18" s="2">
        <v>346</v>
      </c>
      <c r="G18" s="2"/>
      <c r="H18" s="2">
        <v>2.4</v>
      </c>
      <c r="I18" s="2">
        <v>137</v>
      </c>
      <c r="J18" s="2"/>
      <c r="K18" s="2">
        <v>0.04</v>
      </c>
      <c r="L18" s="2">
        <v>15.2</v>
      </c>
      <c r="M18" s="2">
        <v>0.26</v>
      </c>
      <c r="N18" s="2"/>
      <c r="O18" s="2"/>
      <c r="P18" s="2">
        <v>6.39</v>
      </c>
      <c r="Q18" s="2"/>
      <c r="R18" s="2"/>
      <c r="S18" s="2"/>
      <c r="T18" s="2">
        <v>5.8</v>
      </c>
      <c r="U18" s="2"/>
      <c r="V18" s="2">
        <v>0.85</v>
      </c>
      <c r="W18" s="2"/>
      <c r="X18" s="2">
        <v>57.4</v>
      </c>
      <c r="Y18" s="2"/>
      <c r="Z18" s="2"/>
      <c r="AA18" s="2">
        <v>9.11</v>
      </c>
      <c r="AB18" s="2"/>
      <c r="AC18" s="2">
        <v>0.5</v>
      </c>
      <c r="AD18" s="2"/>
      <c r="AE18" s="2">
        <v>7.11</v>
      </c>
      <c r="AF18" s="2"/>
      <c r="AG18" s="2">
        <v>0.016</v>
      </c>
      <c r="AH18" s="2">
        <v>0.15</v>
      </c>
      <c r="AI18" s="2"/>
      <c r="AJ18" s="2">
        <v>217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44</v>
      </c>
      <c r="B19" s="2">
        <v>38021</v>
      </c>
      <c r="C19" s="2">
        <v>1645</v>
      </c>
      <c r="D19" s="2"/>
      <c r="E19" s="2">
        <v>7.32</v>
      </c>
      <c r="F19" s="2">
        <v>346</v>
      </c>
      <c r="G19" s="2"/>
      <c r="H19" s="2"/>
      <c r="I19" s="2">
        <v>139</v>
      </c>
      <c r="J19" s="2"/>
      <c r="K19" s="2">
        <v>0.04</v>
      </c>
      <c r="L19" s="2">
        <v>16</v>
      </c>
      <c r="M19" s="2">
        <v>0.27</v>
      </c>
      <c r="N19" s="2"/>
      <c r="O19" s="2"/>
      <c r="P19" s="2">
        <v>6.42</v>
      </c>
      <c r="Q19" s="2"/>
      <c r="R19" s="2"/>
      <c r="S19" s="2"/>
      <c r="T19" s="2"/>
      <c r="U19" s="2"/>
      <c r="V19" s="2">
        <v>3.67</v>
      </c>
      <c r="W19" s="2"/>
      <c r="X19" s="2">
        <v>54.8</v>
      </c>
      <c r="Y19" s="2"/>
      <c r="Z19" s="2"/>
      <c r="AA19" s="2">
        <v>8.73</v>
      </c>
      <c r="AB19" s="2"/>
      <c r="AC19" s="2">
        <v>0.4</v>
      </c>
      <c r="AD19" s="2"/>
      <c r="AE19" s="2">
        <v>6.66</v>
      </c>
      <c r="AF19" s="2"/>
      <c r="AG19" s="2">
        <v>0.045</v>
      </c>
      <c r="AH19" s="2">
        <v>0.11</v>
      </c>
      <c r="AI19" s="2"/>
      <c r="AJ19" s="2">
        <v>228</v>
      </c>
      <c r="AK19" s="2"/>
      <c r="AL19" s="2">
        <v>0.0003</v>
      </c>
      <c r="AM19" s="2"/>
      <c r="AN19" s="2"/>
      <c r="AO19" s="2"/>
      <c r="AP19" s="2"/>
    </row>
    <row r="20" spans="1:42" ht="12.75">
      <c r="A20" s="2" t="s">
        <v>44</v>
      </c>
      <c r="B20" s="2">
        <v>38300</v>
      </c>
      <c r="C20" s="2">
        <v>1330</v>
      </c>
      <c r="D20" s="2"/>
      <c r="E20" s="2">
        <v>7.33</v>
      </c>
      <c r="F20" s="2">
        <v>459</v>
      </c>
      <c r="G20" s="2">
        <v>3.94</v>
      </c>
      <c r="H20" s="2"/>
      <c r="I20" s="2">
        <v>143</v>
      </c>
      <c r="J20" s="2"/>
      <c r="K20" s="2">
        <v>0.04</v>
      </c>
      <c r="L20" s="2">
        <v>24.3</v>
      </c>
      <c r="M20" s="2">
        <v>0.25</v>
      </c>
      <c r="N20" s="2"/>
      <c r="O20" s="2"/>
      <c r="P20" s="2">
        <v>10.6</v>
      </c>
      <c r="Q20" s="2"/>
      <c r="R20" s="2"/>
      <c r="S20" s="2"/>
      <c r="T20" s="2"/>
      <c r="U20" s="2"/>
      <c r="V20" s="2">
        <v>1.16</v>
      </c>
      <c r="W20" s="2"/>
      <c r="X20" s="2">
        <v>64.3</v>
      </c>
      <c r="Y20" s="2"/>
      <c r="Z20" s="2"/>
      <c r="AA20" s="2">
        <v>7.78</v>
      </c>
      <c r="AB20" s="2"/>
      <c r="AC20" s="2">
        <v>0.502</v>
      </c>
      <c r="AD20" s="2"/>
      <c r="AE20" s="2">
        <v>8.34</v>
      </c>
      <c r="AF20" s="2"/>
      <c r="AG20" s="2">
        <v>0.03</v>
      </c>
      <c r="AH20" s="2">
        <v>0.11</v>
      </c>
      <c r="AI20" s="2"/>
      <c r="AJ20" s="2">
        <v>234</v>
      </c>
      <c r="AK20" s="2"/>
      <c r="AL20" s="2">
        <v>0.0003</v>
      </c>
      <c r="AM20" s="2"/>
      <c r="AN20" s="2"/>
      <c r="AO20" s="2"/>
      <c r="AP20" s="2"/>
    </row>
    <row r="21" spans="1:42" ht="12.75">
      <c r="A21" s="2" t="s">
        <v>44</v>
      </c>
      <c r="B21" s="2">
        <v>38755</v>
      </c>
      <c r="C21" s="2">
        <v>1430</v>
      </c>
      <c r="D21" s="2"/>
      <c r="E21" s="2">
        <v>7.12</v>
      </c>
      <c r="F21" s="2">
        <v>617</v>
      </c>
      <c r="G21" s="2"/>
      <c r="H21" s="2"/>
      <c r="I21" s="2">
        <v>159</v>
      </c>
      <c r="J21" s="2"/>
      <c r="K21" s="2"/>
      <c r="L21" s="2">
        <v>16.1</v>
      </c>
      <c r="M21" s="2">
        <v>0.243</v>
      </c>
      <c r="N21" s="2"/>
      <c r="O21" s="2"/>
      <c r="P21" s="2">
        <v>6.99</v>
      </c>
      <c r="Q21" s="2"/>
      <c r="R21" s="2"/>
      <c r="S21" s="2"/>
      <c r="T21" s="2"/>
      <c r="U21" s="2"/>
      <c r="V21" s="2">
        <v>0.85</v>
      </c>
      <c r="W21" s="2"/>
      <c r="X21" s="2">
        <v>66.1</v>
      </c>
      <c r="Y21" s="2"/>
      <c r="Z21" s="2"/>
      <c r="AA21" s="2">
        <v>7.45</v>
      </c>
      <c r="AB21" s="2"/>
      <c r="AC21" s="2">
        <v>0.588</v>
      </c>
      <c r="AD21" s="2"/>
      <c r="AE21" s="2">
        <v>8.35</v>
      </c>
      <c r="AF21" s="2"/>
      <c r="AG21" s="2"/>
      <c r="AH21" s="2">
        <v>0.11</v>
      </c>
      <c r="AI21" s="2"/>
      <c r="AJ21" s="2">
        <v>255</v>
      </c>
      <c r="AK21" s="2"/>
      <c r="AL21" s="2">
        <v>0.0035</v>
      </c>
      <c r="AM21" s="2"/>
      <c r="AN21" s="2"/>
      <c r="AO21" s="2"/>
      <c r="AP21" s="2"/>
    </row>
    <row r="22" spans="1:42" ht="12.75">
      <c r="A22" s="2" t="s">
        <v>44</v>
      </c>
      <c r="B22" s="2">
        <v>38111</v>
      </c>
      <c r="C22" s="2">
        <v>1535</v>
      </c>
      <c r="D22" s="2"/>
      <c r="E22" s="2">
        <v>7.12</v>
      </c>
      <c r="F22" s="2">
        <v>377</v>
      </c>
      <c r="G22" s="2">
        <v>2.64</v>
      </c>
      <c r="H22" s="2">
        <v>0.8</v>
      </c>
      <c r="I22" s="2">
        <v>137</v>
      </c>
      <c r="J22" s="2"/>
      <c r="K22" s="2">
        <v>0.04</v>
      </c>
      <c r="L22" s="2">
        <v>15.5</v>
      </c>
      <c r="M22" s="2">
        <v>0.25</v>
      </c>
      <c r="N22" s="2"/>
      <c r="O22" s="2"/>
      <c r="P22" s="2">
        <v>4.84</v>
      </c>
      <c r="Q22" s="2"/>
      <c r="R22" s="2"/>
      <c r="S22" s="2"/>
      <c r="T22" s="2">
        <v>6.3</v>
      </c>
      <c r="U22" s="2"/>
      <c r="V22" s="2">
        <v>0.98</v>
      </c>
      <c r="W22" s="2"/>
      <c r="X22" s="2">
        <v>57.6</v>
      </c>
      <c r="Y22" s="2"/>
      <c r="Z22" s="2"/>
      <c r="AA22" s="2">
        <v>8.91</v>
      </c>
      <c r="AB22" s="2"/>
      <c r="AC22" s="2">
        <v>0.795</v>
      </c>
      <c r="AD22" s="2"/>
      <c r="AE22" s="2">
        <v>7.96</v>
      </c>
      <c r="AF22" s="2"/>
      <c r="AG22" s="2"/>
      <c r="AH22" s="2">
        <v>0.11</v>
      </c>
      <c r="AI22" s="2"/>
      <c r="AJ22" s="2">
        <v>241</v>
      </c>
      <c r="AK22" s="2"/>
      <c r="AL22" s="2">
        <v>0.0003</v>
      </c>
      <c r="AM22" s="2"/>
      <c r="AN22" s="2"/>
      <c r="AO22" s="2"/>
      <c r="AP22" s="2"/>
    </row>
    <row r="23" spans="1:42" ht="12.75">
      <c r="A23" s="2" t="s">
        <v>44</v>
      </c>
      <c r="B23" s="2">
        <v>38840</v>
      </c>
      <c r="C23" s="2">
        <v>1130</v>
      </c>
      <c r="D23" s="2"/>
      <c r="E23" s="2">
        <v>8.01</v>
      </c>
      <c r="F23" s="2">
        <v>400</v>
      </c>
      <c r="G23" s="2">
        <v>6.29</v>
      </c>
      <c r="H23" s="2"/>
      <c r="I23" s="2">
        <v>163</v>
      </c>
      <c r="J23" s="2"/>
      <c r="K23" s="2"/>
      <c r="L23" s="2">
        <v>16.7</v>
      </c>
      <c r="M23" s="2">
        <v>0.309</v>
      </c>
      <c r="N23" s="2"/>
      <c r="O23" s="2"/>
      <c r="P23" s="2">
        <v>5.5</v>
      </c>
      <c r="Q23" s="2"/>
      <c r="R23" s="2"/>
      <c r="S23" s="2"/>
      <c r="T23" s="2"/>
      <c r="U23" s="2"/>
      <c r="V23" s="2">
        <v>0.85</v>
      </c>
      <c r="W23" s="2"/>
      <c r="X23" s="2">
        <v>63.3</v>
      </c>
      <c r="Y23" s="2"/>
      <c r="Z23" s="2"/>
      <c r="AA23" s="2">
        <v>7.5</v>
      </c>
      <c r="AB23" s="2"/>
      <c r="AC23" s="2">
        <v>0.565</v>
      </c>
      <c r="AD23" s="2"/>
      <c r="AE23" s="2">
        <v>8.03</v>
      </c>
      <c r="AF23" s="2"/>
      <c r="AG23" s="2"/>
      <c r="AH23" s="2">
        <v>0.633</v>
      </c>
      <c r="AI23" s="2"/>
      <c r="AJ23" s="2">
        <v>224</v>
      </c>
      <c r="AK23" s="2"/>
      <c r="AL23" s="2">
        <v>0.0022</v>
      </c>
      <c r="AM23" s="2"/>
      <c r="AN23" s="2"/>
      <c r="AO23" s="2"/>
      <c r="AP23" s="2"/>
    </row>
    <row r="24" spans="1:42" ht="12.75">
      <c r="A24" s="2" t="s">
        <v>44</v>
      </c>
      <c r="B24" s="2">
        <v>37949</v>
      </c>
      <c r="C24" s="2">
        <v>1525</v>
      </c>
      <c r="D24" s="2"/>
      <c r="E24" s="2">
        <v>7.27</v>
      </c>
      <c r="F24" s="2">
        <v>382</v>
      </c>
      <c r="G24" s="2">
        <v>11.14</v>
      </c>
      <c r="H24" s="2"/>
      <c r="I24" s="2">
        <v>133</v>
      </c>
      <c r="J24" s="2"/>
      <c r="K24" s="2">
        <v>0.04</v>
      </c>
      <c r="L24" s="2">
        <v>16.5</v>
      </c>
      <c r="M24" s="2">
        <v>0.27</v>
      </c>
      <c r="N24" s="2"/>
      <c r="O24" s="2"/>
      <c r="P24" s="2">
        <v>7.2</v>
      </c>
      <c r="Q24" s="2"/>
      <c r="R24" s="2"/>
      <c r="S24" s="2"/>
      <c r="T24" s="2"/>
      <c r="U24" s="2">
        <v>0.7</v>
      </c>
      <c r="V24" s="2">
        <v>1.99</v>
      </c>
      <c r="W24" s="2"/>
      <c r="X24" s="2">
        <v>54.4</v>
      </c>
      <c r="Y24" s="2"/>
      <c r="Z24" s="2"/>
      <c r="AA24" s="2">
        <v>8.55</v>
      </c>
      <c r="AB24" s="2"/>
      <c r="AC24" s="2">
        <v>0.44</v>
      </c>
      <c r="AD24" s="2"/>
      <c r="AE24" s="2">
        <v>6.65</v>
      </c>
      <c r="AF24" s="2"/>
      <c r="AG24" s="2"/>
      <c r="AH24" s="2">
        <v>0.11</v>
      </c>
      <c r="AI24" s="2"/>
      <c r="AJ24" s="2">
        <v>223</v>
      </c>
      <c r="AK24" s="2"/>
      <c r="AL24" s="2">
        <v>0.0003</v>
      </c>
      <c r="AM24" s="2"/>
      <c r="AN24" s="2"/>
      <c r="AO24" s="2"/>
      <c r="AP24" s="2"/>
    </row>
    <row r="25" spans="1:42" ht="12.75">
      <c r="A25" s="2" t="s">
        <v>44</v>
      </c>
      <c r="B25" s="2">
        <v>38211</v>
      </c>
      <c r="C25" s="2">
        <v>1220</v>
      </c>
      <c r="D25" s="2"/>
      <c r="E25" s="2">
        <v>7.4</v>
      </c>
      <c r="F25" s="2">
        <v>367</v>
      </c>
      <c r="G25" s="2">
        <v>2.39</v>
      </c>
      <c r="H25" s="2"/>
      <c r="I25" s="2">
        <v>134</v>
      </c>
      <c r="J25" s="2"/>
      <c r="K25" s="2">
        <v>0.04</v>
      </c>
      <c r="L25" s="2">
        <v>13.7</v>
      </c>
      <c r="M25" s="2">
        <v>0.29</v>
      </c>
      <c r="N25" s="2"/>
      <c r="O25" s="2"/>
      <c r="P25" s="2">
        <v>5.25</v>
      </c>
      <c r="Q25" s="2"/>
      <c r="R25" s="2"/>
      <c r="S25" s="2"/>
      <c r="T25" s="2"/>
      <c r="U25" s="2"/>
      <c r="V25" s="2">
        <v>0.85</v>
      </c>
      <c r="W25" s="2"/>
      <c r="X25" s="2">
        <v>51.4</v>
      </c>
      <c r="Y25" s="2"/>
      <c r="Z25" s="2"/>
      <c r="AA25" s="2">
        <v>8.24</v>
      </c>
      <c r="AB25" s="2"/>
      <c r="AC25" s="2">
        <v>0.629</v>
      </c>
      <c r="AD25" s="2"/>
      <c r="AE25" s="2">
        <v>6.33</v>
      </c>
      <c r="AF25" s="2"/>
      <c r="AG25" s="2"/>
      <c r="AH25" s="2">
        <v>0.11</v>
      </c>
      <c r="AI25" s="2"/>
      <c r="AJ25" s="2">
        <v>237</v>
      </c>
      <c r="AK25" s="2"/>
      <c r="AL25" s="2">
        <v>0.0003</v>
      </c>
      <c r="AM25" s="2"/>
      <c r="AN25" s="2"/>
      <c r="AO25" s="2"/>
      <c r="AP25" s="2"/>
    </row>
    <row r="26" spans="1:42" ht="12.75">
      <c r="A26" s="2" t="s">
        <v>44</v>
      </c>
      <c r="B26" s="2">
        <v>38475</v>
      </c>
      <c r="C26" s="2">
        <v>1430</v>
      </c>
      <c r="D26" s="2"/>
      <c r="E26" s="2">
        <v>7.3</v>
      </c>
      <c r="F26" s="2">
        <v>339</v>
      </c>
      <c r="G26" s="2">
        <v>5.11</v>
      </c>
      <c r="H26" s="2"/>
      <c r="I26" s="2">
        <v>149</v>
      </c>
      <c r="J26" s="2"/>
      <c r="K26" s="2"/>
      <c r="L26" s="2">
        <v>20.9</v>
      </c>
      <c r="M26" s="2">
        <v>0.209</v>
      </c>
      <c r="N26" s="2"/>
      <c r="O26" s="2"/>
      <c r="P26" s="2">
        <v>6.9</v>
      </c>
      <c r="Q26" s="2"/>
      <c r="R26" s="2"/>
      <c r="S26" s="2"/>
      <c r="T26" s="2"/>
      <c r="U26" s="2"/>
      <c r="V26" s="2">
        <v>0.85</v>
      </c>
      <c r="W26" s="2"/>
      <c r="X26" s="2">
        <v>69.4</v>
      </c>
      <c r="Y26" s="2"/>
      <c r="Z26" s="2"/>
      <c r="AA26" s="2">
        <v>7.36</v>
      </c>
      <c r="AB26" s="2"/>
      <c r="AC26" s="2">
        <v>0.42</v>
      </c>
      <c r="AD26" s="2"/>
      <c r="AE26" s="2">
        <v>8.16</v>
      </c>
      <c r="AF26" s="2"/>
      <c r="AG26" s="2"/>
      <c r="AH26" s="2">
        <v>0.11</v>
      </c>
      <c r="AI26" s="2"/>
      <c r="AJ26" s="2">
        <v>241</v>
      </c>
      <c r="AK26" s="2"/>
      <c r="AL26" s="2">
        <v>0.0035</v>
      </c>
      <c r="AM26" s="2"/>
      <c r="AN26" s="2"/>
      <c r="AO26" s="2"/>
      <c r="AP26" s="2"/>
    </row>
    <row r="37" ht="12.75">
      <c r="A37" t="s">
        <v>115</v>
      </c>
    </row>
    <row r="38" ht="12.75">
      <c r="A38" s="5">
        <v>81912004</v>
      </c>
    </row>
    <row r="39" ht="12.75">
      <c r="A39" t="s">
        <v>118</v>
      </c>
    </row>
    <row r="40" ht="12.75">
      <c r="A40" s="7">
        <v>12</v>
      </c>
    </row>
    <row r="41" spans="1:41" ht="12.75">
      <c r="A41" t="s">
        <v>106</v>
      </c>
      <c r="D41">
        <f>AVERAGE(D$2:D$40)</f>
        <v>21.84</v>
      </c>
      <c r="E41">
        <f aca="true" t="shared" si="0" ref="E41:AO41">AVERAGE(E$2:E$40)</f>
        <v>7.375200000000001</v>
      </c>
      <c r="F41">
        <f t="shared" si="0"/>
        <v>333.92</v>
      </c>
      <c r="G41">
        <f t="shared" si="0"/>
        <v>2.567727272727273</v>
      </c>
      <c r="H41">
        <f t="shared" si="0"/>
        <v>1.9142857142857141</v>
      </c>
      <c r="I41">
        <f t="shared" si="0"/>
        <v>135.36</v>
      </c>
      <c r="J41" t="e">
        <f t="shared" si="0"/>
        <v>#DIV/0!</v>
      </c>
      <c r="K41">
        <f t="shared" si="0"/>
        <v>0.029842105263157892</v>
      </c>
      <c r="L41">
        <f t="shared" si="0"/>
        <v>13.845199999999998</v>
      </c>
      <c r="M41">
        <f t="shared" si="0"/>
        <v>0.26572000000000007</v>
      </c>
      <c r="N41" t="e">
        <f t="shared" si="0"/>
        <v>#DIV/0!</v>
      </c>
      <c r="O41" t="e">
        <f t="shared" si="0"/>
        <v>#DIV/0!</v>
      </c>
      <c r="P41">
        <f t="shared" si="0"/>
        <v>4.3922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5.621428571428571</v>
      </c>
      <c r="U41">
        <f t="shared" si="0"/>
        <v>2.6583333333333337</v>
      </c>
      <c r="V41">
        <f t="shared" si="0"/>
        <v>4.197599999999998</v>
      </c>
      <c r="W41" t="e">
        <f t="shared" si="0"/>
        <v>#DIV/0!</v>
      </c>
      <c r="X41">
        <f t="shared" si="0"/>
        <v>54.992</v>
      </c>
      <c r="Y41">
        <f t="shared" si="0"/>
        <v>0.0023</v>
      </c>
      <c r="Z41" t="e">
        <f t="shared" si="0"/>
        <v>#DIV/0!</v>
      </c>
      <c r="AA41">
        <f t="shared" si="0"/>
        <v>8.5172</v>
      </c>
      <c r="AB41" t="e">
        <f t="shared" si="0"/>
        <v>#DIV/0!</v>
      </c>
      <c r="AC41">
        <f t="shared" si="0"/>
        <v>0.49672</v>
      </c>
      <c r="AD41" t="e">
        <f t="shared" si="0"/>
        <v>#DIV/0!</v>
      </c>
      <c r="AE41">
        <f t="shared" si="0"/>
        <v>6.428000000000001</v>
      </c>
      <c r="AF41" t="e">
        <f t="shared" si="0"/>
        <v>#DIV/0!</v>
      </c>
      <c r="AG41">
        <f t="shared" si="0"/>
        <v>0.05287500000000001</v>
      </c>
      <c r="AH41">
        <f t="shared" si="0"/>
        <v>0.13743999999999998</v>
      </c>
      <c r="AI41">
        <f t="shared" si="0"/>
        <v>4.533333333333333</v>
      </c>
      <c r="AJ41">
        <f t="shared" si="0"/>
        <v>207.48</v>
      </c>
      <c r="AK41">
        <f t="shared" si="0"/>
        <v>4.533333333333333</v>
      </c>
      <c r="AL41">
        <f t="shared" si="0"/>
        <v>0.0018476190476190482</v>
      </c>
      <c r="AM41">
        <f t="shared" si="0"/>
        <v>0.012666666666666666</v>
      </c>
      <c r="AN41">
        <f t="shared" si="0"/>
        <v>0.013</v>
      </c>
      <c r="AO41">
        <f t="shared" si="0"/>
        <v>0.013</v>
      </c>
    </row>
    <row r="42" spans="1:41" ht="12.75">
      <c r="A42" t="s">
        <v>107</v>
      </c>
      <c r="D42">
        <f>MEDIAN(D$2:D$40)</f>
        <v>21.9</v>
      </c>
      <c r="E42">
        <f aca="true" t="shared" si="1" ref="E42:AO42">MEDIAN(E$2:E$40)</f>
        <v>7.37</v>
      </c>
      <c r="F42">
        <f t="shared" si="1"/>
        <v>346</v>
      </c>
      <c r="G42">
        <f t="shared" si="1"/>
        <v>1.505</v>
      </c>
      <c r="H42">
        <f t="shared" si="1"/>
        <v>0.9</v>
      </c>
      <c r="I42">
        <f t="shared" si="1"/>
        <v>135</v>
      </c>
      <c r="J42" t="e">
        <f t="shared" si="1"/>
        <v>#NUM!</v>
      </c>
      <c r="K42">
        <f t="shared" si="1"/>
        <v>0.037</v>
      </c>
      <c r="L42">
        <f t="shared" si="1"/>
        <v>15.5</v>
      </c>
      <c r="M42">
        <f t="shared" si="1"/>
        <v>0.26</v>
      </c>
      <c r="N42" t="e">
        <f t="shared" si="1"/>
        <v>#NUM!</v>
      </c>
      <c r="O42" t="e">
        <f t="shared" si="1"/>
        <v>#NUM!</v>
      </c>
      <c r="P42">
        <f t="shared" si="1"/>
        <v>5.5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4.75</v>
      </c>
      <c r="U42">
        <f t="shared" si="1"/>
        <v>1.35</v>
      </c>
      <c r="V42">
        <f t="shared" si="1"/>
        <v>1.58</v>
      </c>
      <c r="W42" t="e">
        <f t="shared" si="1"/>
        <v>#NUM!</v>
      </c>
      <c r="X42">
        <f t="shared" si="1"/>
        <v>56.6</v>
      </c>
      <c r="Y42">
        <f t="shared" si="1"/>
        <v>0.0025</v>
      </c>
      <c r="Z42" t="e">
        <f t="shared" si="1"/>
        <v>#NUM!</v>
      </c>
      <c r="AA42">
        <f t="shared" si="1"/>
        <v>8.54</v>
      </c>
      <c r="AB42" t="e">
        <f t="shared" si="1"/>
        <v>#NUM!</v>
      </c>
      <c r="AC42">
        <f t="shared" si="1"/>
        <v>0.496</v>
      </c>
      <c r="AD42" t="e">
        <f t="shared" si="1"/>
        <v>#NUM!</v>
      </c>
      <c r="AE42">
        <f t="shared" si="1"/>
        <v>6.65</v>
      </c>
      <c r="AF42" t="e">
        <f t="shared" si="1"/>
        <v>#NUM!</v>
      </c>
      <c r="AG42">
        <f t="shared" si="1"/>
        <v>0.049</v>
      </c>
      <c r="AH42">
        <f t="shared" si="1"/>
        <v>0.11</v>
      </c>
      <c r="AI42">
        <f t="shared" si="1"/>
        <v>2.4000000000000004</v>
      </c>
      <c r="AJ42">
        <f t="shared" si="1"/>
        <v>224</v>
      </c>
      <c r="AK42">
        <f t="shared" si="1"/>
        <v>2.4000000000000004</v>
      </c>
      <c r="AL42">
        <f t="shared" si="1"/>
        <v>0.002</v>
      </c>
      <c r="AM42">
        <f t="shared" si="1"/>
        <v>0.01</v>
      </c>
      <c r="AN42">
        <f t="shared" si="1"/>
        <v>0.013</v>
      </c>
      <c r="AO42">
        <f t="shared" si="1"/>
        <v>0.013</v>
      </c>
    </row>
    <row r="43" spans="1:41" ht="12.75">
      <c r="A43" t="s">
        <v>109</v>
      </c>
      <c r="D43">
        <f>MAX(D$2:D$40)</f>
        <v>22.1</v>
      </c>
      <c r="E43">
        <f aca="true" t="shared" si="2" ref="E43:AO43">MAX(E$2:E$40)</f>
        <v>8.01</v>
      </c>
      <c r="F43">
        <f t="shared" si="2"/>
        <v>617</v>
      </c>
      <c r="G43">
        <f t="shared" si="2"/>
        <v>11.14</v>
      </c>
      <c r="H43">
        <f t="shared" si="2"/>
        <v>9.7</v>
      </c>
      <c r="I43">
        <f t="shared" si="2"/>
        <v>163</v>
      </c>
      <c r="J43">
        <f t="shared" si="2"/>
        <v>0</v>
      </c>
      <c r="K43">
        <f t="shared" si="2"/>
        <v>0.04</v>
      </c>
      <c r="L43">
        <f t="shared" si="2"/>
        <v>24.3</v>
      </c>
      <c r="M43">
        <f t="shared" si="2"/>
        <v>0.51</v>
      </c>
      <c r="N43">
        <f t="shared" si="2"/>
        <v>0</v>
      </c>
      <c r="O43">
        <f t="shared" si="2"/>
        <v>0</v>
      </c>
      <c r="P43">
        <f t="shared" si="2"/>
        <v>10.6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11.2</v>
      </c>
      <c r="U43">
        <f t="shared" si="2"/>
        <v>9.8</v>
      </c>
      <c r="V43">
        <f t="shared" si="2"/>
        <v>37.05</v>
      </c>
      <c r="W43">
        <f t="shared" si="2"/>
        <v>0</v>
      </c>
      <c r="X43">
        <f t="shared" si="2"/>
        <v>74.4</v>
      </c>
      <c r="Y43">
        <f t="shared" si="2"/>
        <v>0.004</v>
      </c>
      <c r="Z43">
        <f t="shared" si="2"/>
        <v>0</v>
      </c>
      <c r="AA43">
        <f t="shared" si="2"/>
        <v>15</v>
      </c>
      <c r="AB43">
        <f t="shared" si="2"/>
        <v>0</v>
      </c>
      <c r="AC43">
        <f t="shared" si="2"/>
        <v>0.795</v>
      </c>
      <c r="AD43">
        <f t="shared" si="2"/>
        <v>0</v>
      </c>
      <c r="AE43">
        <f t="shared" si="2"/>
        <v>8.74</v>
      </c>
      <c r="AF43">
        <f t="shared" si="2"/>
        <v>0</v>
      </c>
      <c r="AG43">
        <f t="shared" si="2"/>
        <v>0.119</v>
      </c>
      <c r="AH43">
        <f t="shared" si="2"/>
        <v>0.633</v>
      </c>
      <c r="AI43">
        <f t="shared" si="2"/>
        <v>16</v>
      </c>
      <c r="AJ43">
        <f t="shared" si="2"/>
        <v>265</v>
      </c>
      <c r="AK43">
        <f t="shared" si="2"/>
        <v>16</v>
      </c>
      <c r="AL43">
        <f t="shared" si="2"/>
        <v>0.0035</v>
      </c>
      <c r="AM43">
        <f t="shared" si="2"/>
        <v>0.023</v>
      </c>
      <c r="AN43">
        <f t="shared" si="2"/>
        <v>0.017</v>
      </c>
      <c r="AO43">
        <f t="shared" si="2"/>
        <v>0.017</v>
      </c>
    </row>
    <row r="44" spans="1:41" ht="12.75">
      <c r="A44" t="s">
        <v>108</v>
      </c>
      <c r="D44">
        <f>MIN(D$2:D$40)</f>
        <v>21.5</v>
      </c>
      <c r="E44">
        <f aca="true" t="shared" si="3" ref="E44:AO44">MIN(E$2:E$40)</f>
        <v>6.66</v>
      </c>
      <c r="F44">
        <f t="shared" si="3"/>
        <v>0</v>
      </c>
      <c r="G44">
        <f t="shared" si="3"/>
        <v>0</v>
      </c>
      <c r="H44">
        <f t="shared" si="3"/>
        <v>0.3</v>
      </c>
      <c r="I44">
        <f t="shared" si="3"/>
        <v>97</v>
      </c>
      <c r="J44">
        <f t="shared" si="3"/>
        <v>0</v>
      </c>
      <c r="K44">
        <f t="shared" si="3"/>
        <v>0.016</v>
      </c>
      <c r="L44">
        <f t="shared" si="3"/>
        <v>6.2</v>
      </c>
      <c r="M44">
        <f t="shared" si="3"/>
        <v>0.168</v>
      </c>
      <c r="N44">
        <f t="shared" si="3"/>
        <v>0</v>
      </c>
      <c r="O44">
        <f t="shared" si="3"/>
        <v>0</v>
      </c>
      <c r="P44">
        <f t="shared" si="3"/>
        <v>0.004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3.5</v>
      </c>
      <c r="U44">
        <f t="shared" si="3"/>
        <v>0.3</v>
      </c>
      <c r="V44">
        <f t="shared" si="3"/>
        <v>0.85</v>
      </c>
      <c r="W44">
        <f t="shared" si="3"/>
        <v>0</v>
      </c>
      <c r="X44">
        <f t="shared" si="3"/>
        <v>26</v>
      </c>
      <c r="Y44">
        <f t="shared" si="3"/>
        <v>0.001</v>
      </c>
      <c r="Z44">
        <f t="shared" si="3"/>
        <v>0</v>
      </c>
      <c r="AA44">
        <f t="shared" si="3"/>
        <v>3.12</v>
      </c>
      <c r="AB44">
        <f t="shared" si="3"/>
        <v>0</v>
      </c>
      <c r="AC44">
        <f t="shared" si="3"/>
        <v>0.16</v>
      </c>
      <c r="AD44">
        <f t="shared" si="3"/>
        <v>0</v>
      </c>
      <c r="AE44">
        <f t="shared" si="3"/>
        <v>3.64</v>
      </c>
      <c r="AF44">
        <f t="shared" si="3"/>
        <v>0</v>
      </c>
      <c r="AG44">
        <f t="shared" si="3"/>
        <v>0.016</v>
      </c>
      <c r="AH44">
        <f t="shared" si="3"/>
        <v>0.04</v>
      </c>
      <c r="AI44">
        <f t="shared" si="3"/>
        <v>0.7</v>
      </c>
      <c r="AJ44">
        <f t="shared" si="3"/>
        <v>126</v>
      </c>
      <c r="AK44">
        <f t="shared" si="3"/>
        <v>0.7</v>
      </c>
      <c r="AL44">
        <f t="shared" si="3"/>
        <v>0.0003</v>
      </c>
      <c r="AM44">
        <f t="shared" si="3"/>
        <v>0.005</v>
      </c>
      <c r="AN44">
        <f t="shared" si="3"/>
        <v>0.009</v>
      </c>
      <c r="AO44">
        <f t="shared" si="3"/>
        <v>0.009</v>
      </c>
    </row>
    <row r="45" spans="1:41" ht="12.75">
      <c r="A45" t="s">
        <v>110</v>
      </c>
      <c r="D45">
        <f>D43-D41</f>
        <v>0.26000000000000156</v>
      </c>
      <c r="E45">
        <f aca="true" t="shared" si="4" ref="E45:AO45">E43-E41</f>
        <v>0.6347999999999985</v>
      </c>
      <c r="F45">
        <f t="shared" si="4"/>
        <v>283.08</v>
      </c>
      <c r="G45">
        <f t="shared" si="4"/>
        <v>8.572272727272727</v>
      </c>
      <c r="H45">
        <f t="shared" si="4"/>
        <v>7.785714285714285</v>
      </c>
      <c r="I45">
        <f t="shared" si="4"/>
        <v>27.639999999999986</v>
      </c>
      <c r="J45" t="e">
        <f t="shared" si="4"/>
        <v>#DIV/0!</v>
      </c>
      <c r="K45">
        <f t="shared" si="4"/>
        <v>0.010157894736842109</v>
      </c>
      <c r="L45">
        <f t="shared" si="4"/>
        <v>10.454800000000002</v>
      </c>
      <c r="M45">
        <f t="shared" si="4"/>
        <v>0.24427999999999994</v>
      </c>
      <c r="N45" t="e">
        <f t="shared" si="4"/>
        <v>#DIV/0!</v>
      </c>
      <c r="O45" t="e">
        <f t="shared" si="4"/>
        <v>#DIV/0!</v>
      </c>
      <c r="P45">
        <f t="shared" si="4"/>
        <v>6.2078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5.578571428571428</v>
      </c>
      <c r="U45">
        <f t="shared" si="4"/>
        <v>7.1416666666666675</v>
      </c>
      <c r="V45">
        <f t="shared" si="4"/>
        <v>32.8524</v>
      </c>
      <c r="W45" t="e">
        <f t="shared" si="4"/>
        <v>#DIV/0!</v>
      </c>
      <c r="X45">
        <f t="shared" si="4"/>
        <v>19.40800000000001</v>
      </c>
      <c r="Y45">
        <f t="shared" si="4"/>
        <v>0.0017000000000000001</v>
      </c>
      <c r="Z45" t="e">
        <f t="shared" si="4"/>
        <v>#DIV/0!</v>
      </c>
      <c r="AA45">
        <f t="shared" si="4"/>
        <v>6.482799999999999</v>
      </c>
      <c r="AB45" t="e">
        <f t="shared" si="4"/>
        <v>#DIV/0!</v>
      </c>
      <c r="AC45">
        <f t="shared" si="4"/>
        <v>0.29828000000000005</v>
      </c>
      <c r="AD45" t="e">
        <f t="shared" si="4"/>
        <v>#DIV/0!</v>
      </c>
      <c r="AE45">
        <f t="shared" si="4"/>
        <v>2.3119999999999994</v>
      </c>
      <c r="AF45" t="e">
        <f t="shared" si="4"/>
        <v>#DIV/0!</v>
      </c>
      <c r="AG45">
        <f t="shared" si="4"/>
        <v>0.06612499999999999</v>
      </c>
      <c r="AH45">
        <f t="shared" si="4"/>
        <v>0.49556</v>
      </c>
      <c r="AI45">
        <f t="shared" si="4"/>
        <v>11.466666666666667</v>
      </c>
      <c r="AJ45">
        <f t="shared" si="4"/>
        <v>57.52000000000001</v>
      </c>
      <c r="AK45">
        <f t="shared" si="4"/>
        <v>11.466666666666667</v>
      </c>
      <c r="AL45">
        <f t="shared" si="4"/>
        <v>0.0016523809523809518</v>
      </c>
      <c r="AM45">
        <f t="shared" si="4"/>
        <v>0.010333333333333333</v>
      </c>
      <c r="AN45">
        <f t="shared" si="4"/>
        <v>0.004000000000000002</v>
      </c>
      <c r="AO45">
        <f t="shared" si="4"/>
        <v>0.004000000000000002</v>
      </c>
    </row>
    <row r="46" spans="1:41" ht="12.75">
      <c r="A46" t="s">
        <v>111</v>
      </c>
      <c r="D46">
        <f>D41-D44</f>
        <v>0.33999999999999986</v>
      </c>
      <c r="E46">
        <f aca="true" t="shared" si="5" ref="E46:AO46">E41-E44</f>
        <v>0.7152000000000012</v>
      </c>
      <c r="F46">
        <f t="shared" si="5"/>
        <v>333.92</v>
      </c>
      <c r="G46">
        <f t="shared" si="5"/>
        <v>2.567727272727273</v>
      </c>
      <c r="H46">
        <f t="shared" si="5"/>
        <v>1.614285714285714</v>
      </c>
      <c r="I46">
        <f t="shared" si="5"/>
        <v>38.360000000000014</v>
      </c>
      <c r="J46" t="e">
        <f t="shared" si="5"/>
        <v>#DIV/0!</v>
      </c>
      <c r="K46">
        <f t="shared" si="5"/>
        <v>0.013842105263157892</v>
      </c>
      <c r="L46">
        <f t="shared" si="5"/>
        <v>7.645199999999998</v>
      </c>
      <c r="M46">
        <f t="shared" si="5"/>
        <v>0.09772000000000006</v>
      </c>
      <c r="N46" t="e">
        <f t="shared" si="5"/>
        <v>#DIV/0!</v>
      </c>
      <c r="O46" t="e">
        <f t="shared" si="5"/>
        <v>#DIV/0!</v>
      </c>
      <c r="P46">
        <f t="shared" si="5"/>
        <v>4.3882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2.121428571428571</v>
      </c>
      <c r="U46">
        <f t="shared" si="5"/>
        <v>2.358333333333334</v>
      </c>
      <c r="V46">
        <f t="shared" si="5"/>
        <v>3.3475999999999977</v>
      </c>
      <c r="W46" t="e">
        <f t="shared" si="5"/>
        <v>#DIV/0!</v>
      </c>
      <c r="X46">
        <f t="shared" si="5"/>
        <v>28.991999999999997</v>
      </c>
      <c r="Y46">
        <f t="shared" si="5"/>
        <v>0.0013</v>
      </c>
      <c r="Z46" t="e">
        <f t="shared" si="5"/>
        <v>#DIV/0!</v>
      </c>
      <c r="AA46">
        <f t="shared" si="5"/>
        <v>5.397200000000001</v>
      </c>
      <c r="AB46" t="e">
        <f t="shared" si="5"/>
        <v>#DIV/0!</v>
      </c>
      <c r="AC46">
        <f t="shared" si="5"/>
        <v>0.33672</v>
      </c>
      <c r="AD46" t="e">
        <f t="shared" si="5"/>
        <v>#DIV/0!</v>
      </c>
      <c r="AE46">
        <f t="shared" si="5"/>
        <v>2.7880000000000007</v>
      </c>
      <c r="AF46" t="e">
        <f t="shared" si="5"/>
        <v>#DIV/0!</v>
      </c>
      <c r="AG46">
        <f t="shared" si="5"/>
        <v>0.03687500000000001</v>
      </c>
      <c r="AH46">
        <f t="shared" si="5"/>
        <v>0.09743999999999997</v>
      </c>
      <c r="AI46">
        <f t="shared" si="5"/>
        <v>3.833333333333333</v>
      </c>
      <c r="AJ46">
        <f t="shared" si="5"/>
        <v>81.47999999999999</v>
      </c>
      <c r="AK46">
        <f t="shared" si="5"/>
        <v>3.833333333333333</v>
      </c>
      <c r="AL46">
        <f t="shared" si="5"/>
        <v>0.0015476190476190483</v>
      </c>
      <c r="AM46">
        <f t="shared" si="5"/>
        <v>0.007666666666666666</v>
      </c>
      <c r="AN46">
        <f t="shared" si="5"/>
        <v>0.004</v>
      </c>
      <c r="AO46">
        <f t="shared" si="5"/>
        <v>0.004</v>
      </c>
    </row>
    <row r="47" spans="1:41" ht="12.75">
      <c r="A47" t="s">
        <v>112</v>
      </c>
      <c r="D47">
        <f>STDEV(D2:D40)</f>
        <v>0.20655911179773281</v>
      </c>
      <c r="E47">
        <f aca="true" t="shared" si="6" ref="E47:AO47">STDEV(E2:E40)</f>
        <v>0.2615199163862346</v>
      </c>
      <c r="F47">
        <f t="shared" si="6"/>
        <v>110.46942261699989</v>
      </c>
      <c r="G47">
        <f t="shared" si="6"/>
        <v>2.7489633228999892</v>
      </c>
      <c r="H47">
        <f t="shared" si="6"/>
        <v>2.441581184666748</v>
      </c>
      <c r="I47">
        <f t="shared" si="6"/>
        <v>14.294171306281932</v>
      </c>
      <c r="J47" t="e">
        <f t="shared" si="6"/>
        <v>#DIV/0!</v>
      </c>
      <c r="K47">
        <f t="shared" si="6"/>
        <v>0.010117439058349473</v>
      </c>
      <c r="L47">
        <f t="shared" si="6"/>
        <v>5.418766095708511</v>
      </c>
      <c r="M47">
        <f t="shared" si="6"/>
        <v>0.06449193748058712</v>
      </c>
      <c r="N47" t="e">
        <f t="shared" si="6"/>
        <v>#DIV/0!</v>
      </c>
      <c r="O47" t="e">
        <f t="shared" si="6"/>
        <v>#DIV/0!</v>
      </c>
      <c r="P47">
        <f t="shared" si="6"/>
        <v>3.516374908908321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2.405499651097163</v>
      </c>
      <c r="U47">
        <f t="shared" si="6"/>
        <v>2.925890177934458</v>
      </c>
      <c r="V47">
        <f t="shared" si="6"/>
        <v>7.254690023242439</v>
      </c>
      <c r="W47" t="e">
        <f t="shared" si="6"/>
        <v>#DIV/0!</v>
      </c>
      <c r="X47">
        <f t="shared" si="6"/>
        <v>11.23046155180932</v>
      </c>
      <c r="Y47">
        <f t="shared" si="6"/>
        <v>0.0010593499054713802</v>
      </c>
      <c r="Z47" t="e">
        <f t="shared" si="6"/>
        <v>#DIV/0!</v>
      </c>
      <c r="AA47">
        <f t="shared" si="6"/>
        <v>2.0404585269002573</v>
      </c>
      <c r="AB47" t="e">
        <f t="shared" si="6"/>
        <v>#DIV/0!</v>
      </c>
      <c r="AC47">
        <f t="shared" si="6"/>
        <v>0.12842427081098567</v>
      </c>
      <c r="AD47" t="e">
        <f t="shared" si="6"/>
        <v>#DIV/0!</v>
      </c>
      <c r="AE47">
        <f t="shared" si="6"/>
        <v>1.7365291052364535</v>
      </c>
      <c r="AF47" t="e">
        <f t="shared" si="6"/>
        <v>#DIV/0!</v>
      </c>
      <c r="AG47">
        <f t="shared" si="6"/>
        <v>0.02468974145942667</v>
      </c>
      <c r="AH47">
        <f t="shared" si="6"/>
        <v>0.12616625275141263</v>
      </c>
      <c r="AI47">
        <f t="shared" si="6"/>
        <v>5.921373714491145</v>
      </c>
      <c r="AJ47">
        <f t="shared" si="6"/>
        <v>44.56841183319564</v>
      </c>
      <c r="AK47">
        <f t="shared" si="6"/>
        <v>5.921373714491145</v>
      </c>
      <c r="AL47">
        <f t="shared" si="6"/>
        <v>0.0014059228455427573</v>
      </c>
      <c r="AM47">
        <f t="shared" si="6"/>
        <v>0.008310635755865292</v>
      </c>
      <c r="AN47">
        <f t="shared" si="6"/>
        <v>0.004000000000000001</v>
      </c>
      <c r="AO47">
        <f t="shared" si="6"/>
        <v>0.004000000000000001</v>
      </c>
    </row>
    <row r="48" spans="1:41" ht="12.75">
      <c r="A48" t="s">
        <v>113</v>
      </c>
      <c r="D48">
        <f>VAR(D2:D11)</f>
        <v>0.04266666666666828</v>
      </c>
      <c r="E48">
        <f aca="true" t="shared" si="7" ref="E48:AO48">VAR(E2:E11)</f>
        <v>0.08698222222223093</v>
      </c>
      <c r="F48">
        <f t="shared" si="7"/>
        <v>7473.511111111108</v>
      </c>
      <c r="G48">
        <f t="shared" si="7"/>
        <v>0.3021611111111112</v>
      </c>
      <c r="H48">
        <f t="shared" si="7"/>
        <v>8.216555555555557</v>
      </c>
      <c r="I48">
        <f t="shared" si="7"/>
        <v>101.73333333333397</v>
      </c>
      <c r="J48" t="e">
        <f t="shared" si="7"/>
        <v>#DIV/0!</v>
      </c>
      <c r="K48">
        <f t="shared" si="7"/>
        <v>3.201111111111105E-05</v>
      </c>
      <c r="L48">
        <f t="shared" si="7"/>
        <v>10.890845555555554</v>
      </c>
      <c r="M48">
        <f t="shared" si="7"/>
        <v>0.007853155555555559</v>
      </c>
      <c r="N48" t="e">
        <f t="shared" si="7"/>
        <v>#DIV/0!</v>
      </c>
      <c r="O48" t="e">
        <f t="shared" si="7"/>
        <v>#DIV/0!</v>
      </c>
      <c r="P48">
        <f t="shared" si="7"/>
        <v>0.058579833333333414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0.36711111111111766</v>
      </c>
      <c r="U48">
        <f t="shared" si="7"/>
        <v>9.426222222222222</v>
      </c>
      <c r="V48">
        <f t="shared" si="7"/>
        <v>112.46062333333333</v>
      </c>
      <c r="W48" t="e">
        <f t="shared" si="7"/>
        <v>#DIV/0!</v>
      </c>
      <c r="X48">
        <f t="shared" si="7"/>
        <v>191.96177777777848</v>
      </c>
      <c r="Y48">
        <f t="shared" si="7"/>
        <v>1.1222222222222222E-06</v>
      </c>
      <c r="Z48" t="e">
        <f t="shared" si="7"/>
        <v>#DIV/0!</v>
      </c>
      <c r="AA48">
        <f t="shared" si="7"/>
        <v>9.912804444444419</v>
      </c>
      <c r="AB48" t="e">
        <f t="shared" si="7"/>
        <v>#DIV/0!</v>
      </c>
      <c r="AC48">
        <f t="shared" si="7"/>
        <v>0.019507877777777738</v>
      </c>
      <c r="AD48" t="e">
        <f t="shared" si="7"/>
        <v>#DIV/0!</v>
      </c>
      <c r="AE48">
        <f t="shared" si="7"/>
        <v>1.4002844444444424</v>
      </c>
      <c r="AF48" t="e">
        <f t="shared" si="7"/>
        <v>#DIV/0!</v>
      </c>
      <c r="AG48">
        <f t="shared" si="7"/>
        <v>0.0006671666666666662</v>
      </c>
      <c r="AH48">
        <f t="shared" si="7"/>
        <v>0.013761788888888885</v>
      </c>
      <c r="AI48">
        <f t="shared" si="7"/>
        <v>35.062666666666665</v>
      </c>
      <c r="AJ48">
        <f t="shared" si="7"/>
        <v>315.0666666666673</v>
      </c>
      <c r="AK48">
        <f t="shared" si="7"/>
        <v>35.062666666666665</v>
      </c>
      <c r="AL48">
        <f t="shared" si="7"/>
        <v>1.2666666666666669E-06</v>
      </c>
      <c r="AM48">
        <f t="shared" si="7"/>
        <v>6.906666666666669E-05</v>
      </c>
      <c r="AN48">
        <f t="shared" si="7"/>
        <v>1.600000000000001E-05</v>
      </c>
      <c r="AO48">
        <f t="shared" si="7"/>
        <v>1.600000000000001E-05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8" width="7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2" width="8.57421875" style="0" bestFit="1" customWidth="1"/>
    <col min="13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2" width="8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8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46</v>
      </c>
      <c r="B2" s="2">
        <v>36845</v>
      </c>
      <c r="C2" s="2">
        <v>1105</v>
      </c>
      <c r="D2" s="2">
        <v>21.6</v>
      </c>
      <c r="E2" s="2">
        <v>7.27</v>
      </c>
      <c r="F2" s="2">
        <v>324</v>
      </c>
      <c r="G2" s="2">
        <v>0</v>
      </c>
      <c r="H2" s="2">
        <v>0.8</v>
      </c>
      <c r="I2" s="2">
        <v>174</v>
      </c>
      <c r="J2" s="2"/>
      <c r="K2" s="2">
        <v>0.02</v>
      </c>
      <c r="L2" s="2">
        <v>7.3</v>
      </c>
      <c r="M2" s="2">
        <v>0.221</v>
      </c>
      <c r="N2" s="2"/>
      <c r="O2" s="2"/>
      <c r="P2" s="2">
        <v>0.01</v>
      </c>
      <c r="Q2" s="2"/>
      <c r="R2" s="2"/>
      <c r="S2" s="2"/>
      <c r="T2" s="2">
        <v>3.2</v>
      </c>
      <c r="U2" s="2">
        <v>6.5</v>
      </c>
      <c r="V2" s="2">
        <v>42.9</v>
      </c>
      <c r="W2" s="2"/>
      <c r="X2" s="2">
        <v>42.3</v>
      </c>
      <c r="Y2" s="2">
        <v>0.003</v>
      </c>
      <c r="Z2" s="2"/>
      <c r="AA2" s="2">
        <v>11.8</v>
      </c>
      <c r="AB2" s="2"/>
      <c r="AC2" s="2">
        <v>1.05</v>
      </c>
      <c r="AD2" s="2"/>
      <c r="AE2" s="2">
        <v>6.11</v>
      </c>
      <c r="AF2" s="2"/>
      <c r="AG2" s="2">
        <v>0.061</v>
      </c>
      <c r="AH2" s="2">
        <v>0.04</v>
      </c>
      <c r="AI2" s="2">
        <v>0.7</v>
      </c>
      <c r="AJ2" s="2">
        <v>174</v>
      </c>
      <c r="AK2" s="2">
        <v>0.7</v>
      </c>
      <c r="AL2" s="2"/>
      <c r="AM2" s="2"/>
      <c r="AN2" s="2"/>
      <c r="AO2" s="2"/>
      <c r="AP2" s="2"/>
    </row>
    <row r="3" spans="1:42" ht="12.75">
      <c r="A3" s="2" t="s">
        <v>46</v>
      </c>
      <c r="B3" s="2">
        <v>37013</v>
      </c>
      <c r="C3" s="2">
        <v>1240</v>
      </c>
      <c r="D3" s="2">
        <v>21.9</v>
      </c>
      <c r="E3" s="2">
        <v>7.55</v>
      </c>
      <c r="F3" s="2">
        <v>0</v>
      </c>
      <c r="G3" s="2">
        <v>0.07</v>
      </c>
      <c r="H3" s="2">
        <v>1</v>
      </c>
      <c r="I3" s="2">
        <v>148</v>
      </c>
      <c r="J3" s="2"/>
      <c r="K3" s="2">
        <v>0.02</v>
      </c>
      <c r="L3" s="2">
        <v>8.4</v>
      </c>
      <c r="M3" s="2">
        <v>0.233</v>
      </c>
      <c r="N3" s="2"/>
      <c r="O3" s="2"/>
      <c r="P3" s="2">
        <v>0.01</v>
      </c>
      <c r="Q3" s="2"/>
      <c r="R3" s="2"/>
      <c r="S3" s="2"/>
      <c r="T3" s="2">
        <v>3</v>
      </c>
      <c r="U3" s="2">
        <v>3.5</v>
      </c>
      <c r="V3" s="2">
        <v>2.58</v>
      </c>
      <c r="W3" s="2"/>
      <c r="X3" s="2">
        <v>39.5</v>
      </c>
      <c r="Y3" s="2">
        <v>0.003</v>
      </c>
      <c r="Z3" s="2"/>
      <c r="AA3" s="2">
        <v>11.4</v>
      </c>
      <c r="AB3" s="2"/>
      <c r="AC3" s="2">
        <v>0.984</v>
      </c>
      <c r="AD3" s="2"/>
      <c r="AE3" s="2">
        <v>5.82</v>
      </c>
      <c r="AF3" s="2"/>
      <c r="AG3" s="2">
        <v>0.087</v>
      </c>
      <c r="AH3" s="2">
        <v>0.04</v>
      </c>
      <c r="AI3" s="2">
        <v>0.7</v>
      </c>
      <c r="AJ3" s="2">
        <v>176</v>
      </c>
      <c r="AK3" s="2">
        <v>0.7</v>
      </c>
      <c r="AL3" s="2"/>
      <c r="AM3" s="2"/>
      <c r="AN3" s="2"/>
      <c r="AO3" s="2"/>
      <c r="AP3" s="2"/>
    </row>
    <row r="4" spans="1:42" ht="12.75">
      <c r="A4" s="2" t="s">
        <v>46</v>
      </c>
      <c r="B4" s="2">
        <v>36928</v>
      </c>
      <c r="C4" s="2">
        <v>1230</v>
      </c>
      <c r="D4" s="2">
        <v>22</v>
      </c>
      <c r="E4" s="2">
        <v>6.9</v>
      </c>
      <c r="F4" s="2">
        <v>313</v>
      </c>
      <c r="G4" s="2">
        <v>0</v>
      </c>
      <c r="H4" s="2">
        <v>0.7</v>
      </c>
      <c r="I4" s="2">
        <v>148</v>
      </c>
      <c r="J4" s="2"/>
      <c r="K4" s="2">
        <v>0.02</v>
      </c>
      <c r="L4" s="2">
        <v>8.3</v>
      </c>
      <c r="M4" s="2">
        <v>0.254</v>
      </c>
      <c r="N4" s="2"/>
      <c r="O4" s="2"/>
      <c r="P4" s="2">
        <v>0.01</v>
      </c>
      <c r="Q4" s="2"/>
      <c r="R4" s="2"/>
      <c r="S4" s="2"/>
      <c r="T4" s="2">
        <v>2.5</v>
      </c>
      <c r="U4" s="2">
        <v>10.8</v>
      </c>
      <c r="V4" s="2">
        <v>5.93</v>
      </c>
      <c r="W4" s="2"/>
      <c r="X4" s="2">
        <v>33.5</v>
      </c>
      <c r="Y4" s="2">
        <v>0.003</v>
      </c>
      <c r="Z4" s="2"/>
      <c r="AA4" s="2">
        <v>9.96</v>
      </c>
      <c r="AB4" s="2"/>
      <c r="AC4" s="2">
        <v>0.369</v>
      </c>
      <c r="AD4" s="2"/>
      <c r="AE4" s="2">
        <v>5.22</v>
      </c>
      <c r="AF4" s="2"/>
      <c r="AG4" s="2">
        <v>0.063</v>
      </c>
      <c r="AH4" s="2">
        <v>0.1</v>
      </c>
      <c r="AI4" s="2">
        <v>0.7</v>
      </c>
      <c r="AJ4" s="2">
        <v>176</v>
      </c>
      <c r="AK4" s="2">
        <v>0.7</v>
      </c>
      <c r="AL4" s="2"/>
      <c r="AM4" s="2"/>
      <c r="AN4" s="2"/>
      <c r="AO4" s="2"/>
      <c r="AP4" s="2"/>
    </row>
    <row r="5" spans="1:42" ht="12.75">
      <c r="A5" s="2" t="s">
        <v>46</v>
      </c>
      <c r="B5" s="2">
        <v>37104</v>
      </c>
      <c r="C5" s="2">
        <v>1220</v>
      </c>
      <c r="D5" s="2">
        <v>22</v>
      </c>
      <c r="E5" s="2"/>
      <c r="F5" s="2">
        <v>225</v>
      </c>
      <c r="G5" s="2">
        <v>0.01</v>
      </c>
      <c r="H5" s="2">
        <v>1.5</v>
      </c>
      <c r="I5" s="2">
        <v>157</v>
      </c>
      <c r="J5" s="2"/>
      <c r="K5" s="2">
        <v>0.02</v>
      </c>
      <c r="L5" s="2">
        <v>9.2</v>
      </c>
      <c r="M5" s="2">
        <v>0.244</v>
      </c>
      <c r="N5" s="2"/>
      <c r="O5" s="2"/>
      <c r="P5" s="2">
        <v>0.01</v>
      </c>
      <c r="Q5" s="2"/>
      <c r="R5" s="2"/>
      <c r="S5" s="2"/>
      <c r="T5" s="2">
        <v>2.5</v>
      </c>
      <c r="U5" s="2">
        <v>2.8</v>
      </c>
      <c r="V5" s="2">
        <v>2.92</v>
      </c>
      <c r="W5" s="2"/>
      <c r="X5" s="2">
        <v>43</v>
      </c>
      <c r="Y5" s="2">
        <v>0.003</v>
      </c>
      <c r="Z5" s="2"/>
      <c r="AA5" s="2">
        <v>12.7</v>
      </c>
      <c r="AB5" s="2"/>
      <c r="AC5" s="2">
        <v>0.46</v>
      </c>
      <c r="AD5" s="2"/>
      <c r="AE5" s="2">
        <v>5.94</v>
      </c>
      <c r="AF5" s="2"/>
      <c r="AG5" s="2">
        <v>0.066</v>
      </c>
      <c r="AH5" s="2">
        <v>0.04</v>
      </c>
      <c r="AI5" s="2">
        <v>0.7</v>
      </c>
      <c r="AJ5" s="2">
        <v>186</v>
      </c>
      <c r="AK5" s="2">
        <v>0.7</v>
      </c>
      <c r="AL5" s="2"/>
      <c r="AM5" s="2"/>
      <c r="AN5" s="2"/>
      <c r="AO5" s="2"/>
      <c r="AP5" s="2"/>
    </row>
    <row r="6" spans="1:42" ht="12.75">
      <c r="A6" s="2" t="s">
        <v>46</v>
      </c>
      <c r="B6" s="2">
        <v>37293</v>
      </c>
      <c r="C6" s="2">
        <v>1100</v>
      </c>
      <c r="D6" s="2">
        <v>21.8</v>
      </c>
      <c r="E6" s="2">
        <v>7.7</v>
      </c>
      <c r="F6" s="2">
        <v>277</v>
      </c>
      <c r="G6" s="2">
        <v>0.15</v>
      </c>
      <c r="H6" s="2">
        <v>1.7</v>
      </c>
      <c r="I6" s="2">
        <v>125</v>
      </c>
      <c r="J6" s="2"/>
      <c r="K6" s="2">
        <v>0.02</v>
      </c>
      <c r="L6" s="2">
        <v>6.25</v>
      </c>
      <c r="M6" s="2">
        <v>0.242</v>
      </c>
      <c r="N6" s="2"/>
      <c r="O6" s="2"/>
      <c r="P6" s="2">
        <v>0.01</v>
      </c>
      <c r="Q6" s="2"/>
      <c r="R6" s="2"/>
      <c r="S6" s="2"/>
      <c r="T6" s="2">
        <v>2.1</v>
      </c>
      <c r="U6" s="2">
        <v>0.3</v>
      </c>
      <c r="V6" s="2">
        <v>0.63</v>
      </c>
      <c r="W6" s="2"/>
      <c r="X6" s="2">
        <v>32.2</v>
      </c>
      <c r="Y6" s="2">
        <v>0.003</v>
      </c>
      <c r="Z6" s="2"/>
      <c r="AA6" s="2">
        <v>15.7</v>
      </c>
      <c r="AB6" s="2"/>
      <c r="AC6" s="2">
        <v>1.07</v>
      </c>
      <c r="AD6" s="2"/>
      <c r="AE6" s="2">
        <v>7.25</v>
      </c>
      <c r="AF6" s="2"/>
      <c r="AG6" s="2">
        <v>0.012</v>
      </c>
      <c r="AH6" s="2">
        <v>0.05</v>
      </c>
      <c r="AI6" s="2">
        <v>0.7</v>
      </c>
      <c r="AJ6" s="2">
        <v>156</v>
      </c>
      <c r="AK6" s="2">
        <v>0.7</v>
      </c>
      <c r="AL6" s="2">
        <v>0.002</v>
      </c>
      <c r="AM6" s="2">
        <v>0.005</v>
      </c>
      <c r="AN6" s="2">
        <v>0.021</v>
      </c>
      <c r="AO6" s="2">
        <v>0.021</v>
      </c>
      <c r="AP6" s="2"/>
    </row>
    <row r="7" spans="1:42" ht="12.75">
      <c r="A7" s="2" t="s">
        <v>46</v>
      </c>
      <c r="B7" s="2">
        <v>37196</v>
      </c>
      <c r="C7" s="2">
        <v>945</v>
      </c>
      <c r="D7" s="2">
        <v>21.9</v>
      </c>
      <c r="E7" s="2">
        <v>7.16</v>
      </c>
      <c r="F7" s="2">
        <v>278</v>
      </c>
      <c r="G7" s="2">
        <v>0.13</v>
      </c>
      <c r="H7" s="2">
        <v>1.1</v>
      </c>
      <c r="I7" s="2">
        <v>120</v>
      </c>
      <c r="J7" s="2"/>
      <c r="K7" s="2">
        <v>0.02</v>
      </c>
      <c r="L7" s="2">
        <v>8.69</v>
      </c>
      <c r="M7" s="2">
        <v>0.175</v>
      </c>
      <c r="N7" s="2"/>
      <c r="O7" s="2"/>
      <c r="P7" s="2">
        <v>0.01</v>
      </c>
      <c r="Q7" s="2"/>
      <c r="R7" s="2"/>
      <c r="S7" s="2"/>
      <c r="T7" s="2">
        <v>3.1</v>
      </c>
      <c r="U7" s="2">
        <v>3.6</v>
      </c>
      <c r="V7" s="2">
        <v>3.65</v>
      </c>
      <c r="W7" s="2"/>
      <c r="X7" s="2">
        <v>31.2</v>
      </c>
      <c r="Y7" s="2">
        <v>0.003</v>
      </c>
      <c r="Z7" s="2"/>
      <c r="AA7" s="2">
        <v>10.3</v>
      </c>
      <c r="AB7" s="2"/>
      <c r="AC7" s="2">
        <v>0.849</v>
      </c>
      <c r="AD7" s="2"/>
      <c r="AE7" s="2">
        <v>5.27</v>
      </c>
      <c r="AF7" s="2"/>
      <c r="AG7" s="2">
        <v>0.1</v>
      </c>
      <c r="AH7" s="2">
        <v>0.05</v>
      </c>
      <c r="AI7" s="2">
        <v>0.7</v>
      </c>
      <c r="AJ7" s="2">
        <v>140</v>
      </c>
      <c r="AK7" s="2">
        <v>0.7</v>
      </c>
      <c r="AL7" s="2">
        <v>0.002</v>
      </c>
      <c r="AM7" s="2">
        <v>0.005</v>
      </c>
      <c r="AN7" s="2"/>
      <c r="AO7" s="2"/>
      <c r="AP7" s="2"/>
    </row>
    <row r="8" spans="1:42" ht="12.75">
      <c r="A8" s="2" t="s">
        <v>46</v>
      </c>
      <c r="B8" s="2">
        <v>37378</v>
      </c>
      <c r="C8" s="2">
        <v>1000</v>
      </c>
      <c r="D8" s="2">
        <v>21.9</v>
      </c>
      <c r="E8" s="2">
        <v>7.44</v>
      </c>
      <c r="F8" s="2">
        <v>324</v>
      </c>
      <c r="G8" s="2">
        <v>0.61</v>
      </c>
      <c r="H8" s="2">
        <v>0.6</v>
      </c>
      <c r="I8" s="2">
        <v>148</v>
      </c>
      <c r="J8" s="2"/>
      <c r="K8" s="2">
        <v>0.02</v>
      </c>
      <c r="L8" s="2">
        <v>7.91</v>
      </c>
      <c r="M8" s="2">
        <v>0.222</v>
      </c>
      <c r="N8" s="2"/>
      <c r="O8" s="2"/>
      <c r="P8" s="2">
        <v>0.007</v>
      </c>
      <c r="Q8" s="2"/>
      <c r="R8" s="2"/>
      <c r="S8" s="2"/>
      <c r="T8" s="2">
        <v>3.2</v>
      </c>
      <c r="U8" s="2">
        <v>0.3</v>
      </c>
      <c r="V8" s="2">
        <v>5.43</v>
      </c>
      <c r="W8" s="2"/>
      <c r="X8" s="2">
        <v>38.9</v>
      </c>
      <c r="Y8" s="2">
        <v>0.001</v>
      </c>
      <c r="Z8" s="2"/>
      <c r="AA8" s="2">
        <v>11.5</v>
      </c>
      <c r="AB8" s="2"/>
      <c r="AC8" s="2">
        <v>0.917</v>
      </c>
      <c r="AD8" s="2"/>
      <c r="AE8" s="2">
        <v>5.63</v>
      </c>
      <c r="AF8" s="2"/>
      <c r="AG8" s="2">
        <v>0.105</v>
      </c>
      <c r="AH8" s="2">
        <v>0.055</v>
      </c>
      <c r="AI8" s="2"/>
      <c r="AJ8" s="2">
        <v>192</v>
      </c>
      <c r="AK8" s="2"/>
      <c r="AL8" s="2">
        <v>0.0005</v>
      </c>
      <c r="AM8" s="2">
        <v>0.023</v>
      </c>
      <c r="AN8" s="2">
        <v>0.005</v>
      </c>
      <c r="AO8" s="2">
        <v>0.005</v>
      </c>
      <c r="AP8" s="2"/>
    </row>
    <row r="9" spans="1:42" ht="12.75">
      <c r="A9" s="2" t="s">
        <v>46</v>
      </c>
      <c r="B9" s="2">
        <v>37469</v>
      </c>
      <c r="C9" s="2">
        <v>1000</v>
      </c>
      <c r="D9" s="2">
        <v>21.9</v>
      </c>
      <c r="E9" s="2">
        <v>7.5</v>
      </c>
      <c r="F9" s="2">
        <v>326</v>
      </c>
      <c r="G9" s="2">
        <v>1.53</v>
      </c>
      <c r="H9" s="2">
        <v>0.7</v>
      </c>
      <c r="I9" s="2">
        <v>150</v>
      </c>
      <c r="J9" s="2"/>
      <c r="K9" s="2">
        <v>0.02</v>
      </c>
      <c r="L9" s="2">
        <v>7.33</v>
      </c>
      <c r="M9" s="2">
        <v>0.083</v>
      </c>
      <c r="N9" s="2"/>
      <c r="O9" s="2"/>
      <c r="P9" s="2">
        <v>0.021</v>
      </c>
      <c r="Q9" s="2"/>
      <c r="R9" s="2"/>
      <c r="S9" s="2"/>
      <c r="T9" s="2">
        <v>2.8</v>
      </c>
      <c r="U9" s="2">
        <v>0.3</v>
      </c>
      <c r="V9" s="2">
        <v>4.24</v>
      </c>
      <c r="W9" s="2"/>
      <c r="X9" s="2">
        <v>42.5</v>
      </c>
      <c r="Y9" s="2">
        <v>0.003</v>
      </c>
      <c r="Z9" s="2"/>
      <c r="AA9" s="2">
        <v>12.4</v>
      </c>
      <c r="AB9" s="2"/>
      <c r="AC9" s="2">
        <v>1.02</v>
      </c>
      <c r="AD9" s="2"/>
      <c r="AE9" s="2">
        <v>5.91</v>
      </c>
      <c r="AF9" s="2"/>
      <c r="AG9" s="2">
        <v>0.066</v>
      </c>
      <c r="AH9" s="2">
        <v>0.04</v>
      </c>
      <c r="AI9" s="2"/>
      <c r="AJ9" s="2">
        <v>184</v>
      </c>
      <c r="AK9" s="2"/>
      <c r="AL9" s="2">
        <v>0.0005</v>
      </c>
      <c r="AM9" s="2">
        <v>0.023</v>
      </c>
      <c r="AN9" s="2">
        <v>0.005</v>
      </c>
      <c r="AO9" s="2">
        <v>0.005</v>
      </c>
      <c r="AP9" s="2"/>
    </row>
    <row r="10" spans="1:42" ht="12.75">
      <c r="A10" s="2" t="s">
        <v>46</v>
      </c>
      <c r="B10" s="2">
        <v>37561</v>
      </c>
      <c r="C10" s="2">
        <v>900</v>
      </c>
      <c r="D10" s="2">
        <v>22.6</v>
      </c>
      <c r="E10" s="2">
        <v>7.49</v>
      </c>
      <c r="F10" s="2">
        <v>316</v>
      </c>
      <c r="G10" s="2">
        <v>0.85</v>
      </c>
      <c r="H10" s="2">
        <v>1.4</v>
      </c>
      <c r="I10" s="2">
        <v>151</v>
      </c>
      <c r="J10" s="2"/>
      <c r="K10" s="2">
        <v>0.037</v>
      </c>
      <c r="L10" s="2">
        <v>8.66</v>
      </c>
      <c r="M10" s="2">
        <v>0.3</v>
      </c>
      <c r="N10" s="2"/>
      <c r="O10" s="2"/>
      <c r="P10" s="2">
        <v>0.01</v>
      </c>
      <c r="Q10" s="2"/>
      <c r="R10" s="2"/>
      <c r="S10" s="2"/>
      <c r="T10" s="2">
        <v>2.8</v>
      </c>
      <c r="U10" s="2">
        <v>0.8</v>
      </c>
      <c r="V10" s="2">
        <v>5</v>
      </c>
      <c r="W10" s="2"/>
      <c r="X10" s="2">
        <v>39.6</v>
      </c>
      <c r="Y10" s="2">
        <v>0.002</v>
      </c>
      <c r="Z10" s="2"/>
      <c r="AA10" s="2">
        <v>12.5</v>
      </c>
      <c r="AB10" s="2"/>
      <c r="AC10" s="2">
        <v>1.04</v>
      </c>
      <c r="AD10" s="2"/>
      <c r="AE10" s="2">
        <v>5.6</v>
      </c>
      <c r="AF10" s="2"/>
      <c r="AG10" s="2">
        <v>0.07</v>
      </c>
      <c r="AH10" s="2">
        <v>0.4</v>
      </c>
      <c r="AI10" s="2"/>
      <c r="AJ10" s="2">
        <v>168</v>
      </c>
      <c r="AK10" s="2"/>
      <c r="AL10" s="2">
        <v>0.003</v>
      </c>
      <c r="AM10" s="2">
        <v>0.01</v>
      </c>
      <c r="AN10" s="2"/>
      <c r="AO10" s="2"/>
      <c r="AP10" s="2"/>
    </row>
    <row r="11" spans="1:42" ht="12.75">
      <c r="A11" s="2" t="s">
        <v>46</v>
      </c>
      <c r="B11" s="2">
        <v>37657</v>
      </c>
      <c r="C11" s="2">
        <v>1000</v>
      </c>
      <c r="D11" s="2">
        <v>22.5</v>
      </c>
      <c r="E11" s="2">
        <v>7.5</v>
      </c>
      <c r="F11" s="2">
        <v>323</v>
      </c>
      <c r="G11" s="2">
        <v>0.31</v>
      </c>
      <c r="H11" s="2">
        <v>1.5</v>
      </c>
      <c r="I11" s="2">
        <v>160</v>
      </c>
      <c r="J11" s="2"/>
      <c r="K11" s="2">
        <v>0.016</v>
      </c>
      <c r="L11" s="2">
        <v>9.81</v>
      </c>
      <c r="M11" s="2">
        <v>0.27</v>
      </c>
      <c r="N11" s="2"/>
      <c r="O11" s="2"/>
      <c r="P11" s="2">
        <v>0.004</v>
      </c>
      <c r="Q11" s="2"/>
      <c r="R11" s="2"/>
      <c r="S11" s="2"/>
      <c r="T11" s="2">
        <v>2.9</v>
      </c>
      <c r="U11" s="2">
        <v>2.8</v>
      </c>
      <c r="V11" s="2">
        <v>6.2</v>
      </c>
      <c r="W11" s="2"/>
      <c r="X11" s="2">
        <v>41.5</v>
      </c>
      <c r="Y11" s="2">
        <v>0.002</v>
      </c>
      <c r="Z11" s="2"/>
      <c r="AA11" s="2">
        <v>13</v>
      </c>
      <c r="AB11" s="2"/>
      <c r="AC11" s="2">
        <v>1.16</v>
      </c>
      <c r="AD11" s="2"/>
      <c r="AE11" s="2">
        <v>6.97</v>
      </c>
      <c r="AF11" s="2"/>
      <c r="AG11" s="2">
        <v>0.1</v>
      </c>
      <c r="AH11" s="2">
        <v>0.1</v>
      </c>
      <c r="AI11" s="2"/>
      <c r="AJ11" s="2">
        <v>175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46</v>
      </c>
      <c r="B12" s="2">
        <v>37743</v>
      </c>
      <c r="C12" s="2">
        <v>1130</v>
      </c>
      <c r="D12" s="2"/>
      <c r="E12" s="2">
        <v>7.44</v>
      </c>
      <c r="F12" s="2">
        <v>323</v>
      </c>
      <c r="G12" s="2">
        <v>0.73</v>
      </c>
      <c r="H12" s="2">
        <v>1.4</v>
      </c>
      <c r="I12" s="2">
        <v>153</v>
      </c>
      <c r="J12" s="2"/>
      <c r="K12" s="2">
        <v>0.037</v>
      </c>
      <c r="L12" s="2">
        <v>7.54</v>
      </c>
      <c r="M12" s="2">
        <v>0.29</v>
      </c>
      <c r="N12" s="2"/>
      <c r="O12" s="2"/>
      <c r="P12" s="2">
        <v>0.005</v>
      </c>
      <c r="Q12" s="2"/>
      <c r="R12" s="2"/>
      <c r="S12" s="2"/>
      <c r="T12" s="2"/>
      <c r="U12" s="2">
        <v>4.3</v>
      </c>
      <c r="V12" s="2">
        <v>8.9</v>
      </c>
      <c r="W12" s="2"/>
      <c r="X12" s="2">
        <v>38.5</v>
      </c>
      <c r="Y12" s="2"/>
      <c r="Z12" s="2"/>
      <c r="AA12" s="2">
        <v>12</v>
      </c>
      <c r="AB12" s="2"/>
      <c r="AC12" s="2">
        <v>1.04</v>
      </c>
      <c r="AD12" s="2"/>
      <c r="AE12" s="2">
        <v>5.89</v>
      </c>
      <c r="AF12" s="2"/>
      <c r="AG12" s="2">
        <v>0.11</v>
      </c>
      <c r="AH12" s="2">
        <v>0.9</v>
      </c>
      <c r="AI12" s="2"/>
      <c r="AJ12" s="2">
        <v>174</v>
      </c>
      <c r="AK12" s="2"/>
      <c r="AL12" s="2">
        <v>0.003</v>
      </c>
      <c r="AM12" s="2"/>
      <c r="AN12" s="2"/>
      <c r="AO12" s="2"/>
      <c r="AP12" s="2"/>
    </row>
    <row r="13" spans="1:42" ht="12.75">
      <c r="A13" s="2" t="s">
        <v>46</v>
      </c>
      <c r="B13" s="2">
        <v>37834</v>
      </c>
      <c r="C13" s="2">
        <v>1350</v>
      </c>
      <c r="D13" s="2"/>
      <c r="E13" s="2">
        <v>7.19</v>
      </c>
      <c r="F13" s="2">
        <v>309</v>
      </c>
      <c r="G13" s="2">
        <v>0.97</v>
      </c>
      <c r="H13" s="2">
        <v>2.1</v>
      </c>
      <c r="I13" s="2">
        <v>161</v>
      </c>
      <c r="J13" s="2"/>
      <c r="K13" s="2">
        <v>0.037</v>
      </c>
      <c r="L13" s="2">
        <v>8.15</v>
      </c>
      <c r="M13" s="2">
        <v>0.26</v>
      </c>
      <c r="N13" s="2"/>
      <c r="O13" s="2"/>
      <c r="P13" s="2"/>
      <c r="Q13" s="2"/>
      <c r="R13" s="2"/>
      <c r="S13" s="2"/>
      <c r="T13" s="2"/>
      <c r="U13" s="2"/>
      <c r="V13" s="2">
        <v>8.93</v>
      </c>
      <c r="W13" s="2"/>
      <c r="X13" s="2">
        <v>40.4</v>
      </c>
      <c r="Y13" s="2"/>
      <c r="Z13" s="2"/>
      <c r="AA13" s="2">
        <v>12.7</v>
      </c>
      <c r="AB13" s="2"/>
      <c r="AC13" s="2">
        <v>1.27</v>
      </c>
      <c r="AD13" s="2"/>
      <c r="AE13" s="2">
        <v>6.31</v>
      </c>
      <c r="AF13" s="2"/>
      <c r="AG13" s="2"/>
      <c r="AH13" s="2">
        <v>0.38</v>
      </c>
      <c r="AI13" s="2"/>
      <c r="AJ13" s="2">
        <v>169</v>
      </c>
      <c r="AK13" s="2"/>
      <c r="AL13" s="2">
        <v>0.003</v>
      </c>
      <c r="AM13" s="2"/>
      <c r="AN13" s="2"/>
      <c r="AO13" s="2"/>
      <c r="AP13" s="2"/>
    </row>
    <row r="14" spans="1:42" ht="12.75">
      <c r="A14" s="2" t="s">
        <v>46</v>
      </c>
      <c r="B14" s="2">
        <v>38384</v>
      </c>
      <c r="C14" s="2">
        <v>1230</v>
      </c>
      <c r="D14" s="2"/>
      <c r="E14" s="2">
        <v>7.44</v>
      </c>
      <c r="F14" s="2">
        <v>339</v>
      </c>
      <c r="G14" s="2">
        <v>0.05</v>
      </c>
      <c r="H14" s="2"/>
      <c r="I14" s="2">
        <v>159</v>
      </c>
      <c r="J14" s="2"/>
      <c r="K14" s="2">
        <v>0.04</v>
      </c>
      <c r="L14" s="2">
        <v>8.57</v>
      </c>
      <c r="M14" s="2">
        <v>0.243</v>
      </c>
      <c r="N14" s="2"/>
      <c r="O14" s="2"/>
      <c r="P14" s="2"/>
      <c r="Q14" s="2"/>
      <c r="R14" s="2"/>
      <c r="S14" s="2"/>
      <c r="T14" s="2"/>
      <c r="U14" s="2"/>
      <c r="V14" s="2">
        <v>0.85</v>
      </c>
      <c r="W14" s="2"/>
      <c r="X14" s="2">
        <v>40.7</v>
      </c>
      <c r="Y14" s="2"/>
      <c r="Z14" s="2"/>
      <c r="AA14" s="2">
        <v>12.5</v>
      </c>
      <c r="AB14" s="2"/>
      <c r="AC14" s="2">
        <v>1.05</v>
      </c>
      <c r="AD14" s="2"/>
      <c r="AE14" s="2">
        <v>6.02</v>
      </c>
      <c r="AF14" s="2"/>
      <c r="AG14" s="2"/>
      <c r="AH14" s="2">
        <v>0.3</v>
      </c>
      <c r="AI14" s="2"/>
      <c r="AJ14" s="2">
        <v>179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46</v>
      </c>
      <c r="B15" s="2">
        <v>38566</v>
      </c>
      <c r="C15" s="2">
        <v>1130</v>
      </c>
      <c r="D15" s="2"/>
      <c r="E15" s="2">
        <v>7.11</v>
      </c>
      <c r="F15" s="2">
        <v>318</v>
      </c>
      <c r="G15" s="2">
        <v>4.71</v>
      </c>
      <c r="H15" s="2">
        <v>0.6</v>
      </c>
      <c r="I15" s="2">
        <v>157</v>
      </c>
      <c r="J15" s="2"/>
      <c r="K15" s="2"/>
      <c r="L15" s="2">
        <v>8.3</v>
      </c>
      <c r="M15" s="2">
        <v>0.293</v>
      </c>
      <c r="N15" s="2"/>
      <c r="O15" s="2"/>
      <c r="P15" s="2"/>
      <c r="Q15" s="2"/>
      <c r="R15" s="2"/>
      <c r="S15" s="2"/>
      <c r="T15" s="2"/>
      <c r="U15" s="2"/>
      <c r="V15" s="2">
        <v>0.85</v>
      </c>
      <c r="W15" s="2"/>
      <c r="X15" s="2">
        <v>40.1</v>
      </c>
      <c r="Y15" s="2"/>
      <c r="Z15" s="2"/>
      <c r="AA15" s="2">
        <v>12.5</v>
      </c>
      <c r="AB15" s="2"/>
      <c r="AC15" s="2">
        <v>1.45</v>
      </c>
      <c r="AD15" s="2"/>
      <c r="AE15" s="2">
        <v>6.21</v>
      </c>
      <c r="AF15" s="2"/>
      <c r="AG15" s="2">
        <v>0.065</v>
      </c>
      <c r="AH15" s="2">
        <v>0.4</v>
      </c>
      <c r="AI15" s="2"/>
      <c r="AJ15" s="2">
        <v>182</v>
      </c>
      <c r="AK15" s="2"/>
      <c r="AL15" s="2">
        <v>0.0035</v>
      </c>
      <c r="AM15" s="2"/>
      <c r="AN15" s="2"/>
      <c r="AO15" s="2"/>
      <c r="AP15" s="2"/>
    </row>
    <row r="16" spans="1:42" ht="12.75">
      <c r="A16" s="2" t="s">
        <v>46</v>
      </c>
      <c r="B16" s="2">
        <v>38657</v>
      </c>
      <c r="C16" s="2">
        <v>1015</v>
      </c>
      <c r="D16" s="2"/>
      <c r="E16" s="2">
        <v>7.35</v>
      </c>
      <c r="F16" s="2">
        <v>321</v>
      </c>
      <c r="G16" s="2">
        <v>0.03</v>
      </c>
      <c r="H16" s="2"/>
      <c r="I16" s="2">
        <v>158</v>
      </c>
      <c r="J16" s="2"/>
      <c r="K16" s="2"/>
      <c r="L16" s="2">
        <v>7.93</v>
      </c>
      <c r="M16" s="2">
        <v>0.238</v>
      </c>
      <c r="N16" s="2"/>
      <c r="O16" s="2"/>
      <c r="P16" s="2"/>
      <c r="Q16" s="2"/>
      <c r="R16" s="2"/>
      <c r="S16" s="2"/>
      <c r="T16" s="2"/>
      <c r="U16" s="2"/>
      <c r="V16" s="2">
        <v>0.85</v>
      </c>
      <c r="W16" s="2"/>
      <c r="X16" s="2">
        <v>42.8</v>
      </c>
      <c r="Y16" s="2"/>
      <c r="Z16" s="2"/>
      <c r="AA16" s="2">
        <v>14.3</v>
      </c>
      <c r="AB16" s="2"/>
      <c r="AC16" s="2">
        <v>1.2</v>
      </c>
      <c r="AD16" s="2"/>
      <c r="AE16" s="2">
        <v>6.6</v>
      </c>
      <c r="AF16" s="2"/>
      <c r="AG16" s="2"/>
      <c r="AH16" s="2">
        <v>0.27</v>
      </c>
      <c r="AI16" s="2"/>
      <c r="AJ16" s="2">
        <v>167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46</v>
      </c>
      <c r="B17" s="2">
        <v>38021</v>
      </c>
      <c r="C17" s="2">
        <v>905</v>
      </c>
      <c r="D17" s="2"/>
      <c r="E17" s="2">
        <v>7.42</v>
      </c>
      <c r="F17" s="2">
        <v>302</v>
      </c>
      <c r="G17" s="2"/>
      <c r="H17" s="2">
        <v>1.1</v>
      </c>
      <c r="I17" s="2">
        <v>158</v>
      </c>
      <c r="J17" s="2"/>
      <c r="K17" s="2">
        <v>0.04</v>
      </c>
      <c r="L17" s="2">
        <v>8.53</v>
      </c>
      <c r="M17" s="2">
        <v>0.25</v>
      </c>
      <c r="N17" s="2"/>
      <c r="O17" s="2"/>
      <c r="P17" s="2"/>
      <c r="Q17" s="2"/>
      <c r="R17" s="2"/>
      <c r="S17" s="2"/>
      <c r="T17" s="2"/>
      <c r="U17" s="2"/>
      <c r="V17" s="2">
        <v>3.62</v>
      </c>
      <c r="W17" s="2"/>
      <c r="X17" s="2">
        <v>40.9</v>
      </c>
      <c r="Y17" s="2"/>
      <c r="Z17" s="2"/>
      <c r="AA17" s="2">
        <v>12.7</v>
      </c>
      <c r="AB17" s="2"/>
      <c r="AC17" s="2">
        <v>0.979</v>
      </c>
      <c r="AD17" s="2"/>
      <c r="AE17" s="2">
        <v>6.26</v>
      </c>
      <c r="AF17" s="2"/>
      <c r="AG17" s="2">
        <v>0.081</v>
      </c>
      <c r="AH17" s="2">
        <v>0.15</v>
      </c>
      <c r="AI17" s="2"/>
      <c r="AJ17" s="2">
        <v>169</v>
      </c>
      <c r="AK17" s="2"/>
      <c r="AL17" s="2">
        <v>0.0003</v>
      </c>
      <c r="AM17" s="2"/>
      <c r="AN17" s="2"/>
      <c r="AO17" s="2"/>
      <c r="AP17" s="2"/>
    </row>
    <row r="18" spans="1:42" ht="12.75">
      <c r="A18" s="2" t="s">
        <v>46</v>
      </c>
      <c r="B18" s="2">
        <v>38300</v>
      </c>
      <c r="C18" s="2">
        <v>1040</v>
      </c>
      <c r="D18" s="2">
        <v>21.9</v>
      </c>
      <c r="E18" s="2">
        <v>7.43</v>
      </c>
      <c r="F18" s="2">
        <v>336</v>
      </c>
      <c r="G18" s="2">
        <v>0.07</v>
      </c>
      <c r="H18" s="2"/>
      <c r="I18" s="2">
        <v>158</v>
      </c>
      <c r="J18" s="2"/>
      <c r="K18" s="2">
        <v>0.04</v>
      </c>
      <c r="L18" s="2">
        <v>10.3</v>
      </c>
      <c r="M18" s="2">
        <v>0.22</v>
      </c>
      <c r="N18" s="2"/>
      <c r="O18" s="2"/>
      <c r="P18" s="2"/>
      <c r="Q18" s="2"/>
      <c r="R18" s="2"/>
      <c r="S18" s="2"/>
      <c r="T18" s="2"/>
      <c r="U18" s="2"/>
      <c r="V18" s="2">
        <v>1.88</v>
      </c>
      <c r="W18" s="2"/>
      <c r="X18" s="2">
        <v>39.1</v>
      </c>
      <c r="Y18" s="2"/>
      <c r="Z18" s="2"/>
      <c r="AA18" s="2">
        <v>11.9</v>
      </c>
      <c r="AB18" s="2"/>
      <c r="AC18" s="2">
        <v>0.958</v>
      </c>
      <c r="AD18" s="2"/>
      <c r="AE18" s="2">
        <v>5.76</v>
      </c>
      <c r="AF18" s="2"/>
      <c r="AG18" s="2"/>
      <c r="AH18" s="2">
        <v>0.25</v>
      </c>
      <c r="AI18" s="2"/>
      <c r="AJ18" s="2">
        <v>156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46</v>
      </c>
      <c r="B19" s="2">
        <v>38300</v>
      </c>
      <c r="C19" s="2">
        <v>930</v>
      </c>
      <c r="D19" s="2">
        <v>21.9</v>
      </c>
      <c r="E19" s="2">
        <v>7.43</v>
      </c>
      <c r="F19" s="2">
        <v>336</v>
      </c>
      <c r="G19" s="2">
        <v>0.07</v>
      </c>
      <c r="H19" s="2"/>
      <c r="I19" s="2">
        <v>159</v>
      </c>
      <c r="J19" s="2"/>
      <c r="K19" s="2">
        <v>0.046</v>
      </c>
      <c r="L19" s="2">
        <v>9.89</v>
      </c>
      <c r="M19" s="2">
        <v>0.34</v>
      </c>
      <c r="N19" s="2"/>
      <c r="O19" s="2"/>
      <c r="P19" s="2"/>
      <c r="Q19" s="2"/>
      <c r="R19" s="2"/>
      <c r="S19" s="2"/>
      <c r="T19" s="2">
        <v>3.6</v>
      </c>
      <c r="U19" s="2"/>
      <c r="V19" s="2">
        <v>0.85</v>
      </c>
      <c r="W19" s="2"/>
      <c r="X19" s="2">
        <v>39.2</v>
      </c>
      <c r="Y19" s="2"/>
      <c r="Z19" s="2"/>
      <c r="AA19" s="2">
        <v>11.9</v>
      </c>
      <c r="AB19" s="2"/>
      <c r="AC19" s="2">
        <v>0.952</v>
      </c>
      <c r="AD19" s="2"/>
      <c r="AE19" s="2">
        <v>6.02</v>
      </c>
      <c r="AF19" s="2"/>
      <c r="AG19" s="2"/>
      <c r="AH19" s="2">
        <v>0.3</v>
      </c>
      <c r="AI19" s="2"/>
      <c r="AJ19" s="2">
        <v>141</v>
      </c>
      <c r="AK19" s="2"/>
      <c r="AL19" s="2">
        <v>0.0003</v>
      </c>
      <c r="AM19" s="2"/>
      <c r="AN19" s="2"/>
      <c r="AO19" s="2"/>
      <c r="AP19" s="2"/>
    </row>
    <row r="20" spans="1:42" ht="12.75">
      <c r="A20" s="2" t="s">
        <v>46</v>
      </c>
      <c r="B20" s="2">
        <v>38749</v>
      </c>
      <c r="C20" s="2">
        <v>1430</v>
      </c>
      <c r="D20" s="2"/>
      <c r="E20" s="2">
        <v>6.87</v>
      </c>
      <c r="F20" s="2">
        <v>604</v>
      </c>
      <c r="G20" s="2">
        <v>0</v>
      </c>
      <c r="H20" s="2"/>
      <c r="I20" s="2">
        <v>163</v>
      </c>
      <c r="J20" s="2"/>
      <c r="K20" s="2"/>
      <c r="L20" s="2">
        <v>8.06</v>
      </c>
      <c r="M20" s="2">
        <v>0.241</v>
      </c>
      <c r="N20" s="2"/>
      <c r="O20" s="2"/>
      <c r="P20" s="2">
        <v>5.79</v>
      </c>
      <c r="Q20" s="2"/>
      <c r="R20" s="2"/>
      <c r="S20" s="2"/>
      <c r="T20" s="2"/>
      <c r="U20" s="2"/>
      <c r="V20" s="2">
        <v>0.85</v>
      </c>
      <c r="W20" s="2"/>
      <c r="X20" s="2">
        <v>40.9</v>
      </c>
      <c r="Y20" s="2"/>
      <c r="Z20" s="2"/>
      <c r="AA20" s="2">
        <v>13.1</v>
      </c>
      <c r="AB20" s="2"/>
      <c r="AC20" s="2">
        <v>1.15</v>
      </c>
      <c r="AD20" s="2"/>
      <c r="AE20" s="2">
        <v>6.51</v>
      </c>
      <c r="AF20" s="2"/>
      <c r="AG20" s="2"/>
      <c r="AH20" s="2">
        <v>0.11</v>
      </c>
      <c r="AI20" s="2"/>
      <c r="AJ20" s="2">
        <v>201</v>
      </c>
      <c r="AK20" s="2"/>
      <c r="AL20" s="2">
        <v>0.0035</v>
      </c>
      <c r="AM20" s="2"/>
      <c r="AN20" s="2"/>
      <c r="AO20" s="2"/>
      <c r="AP20" s="2"/>
    </row>
    <row r="21" spans="1:42" ht="12.75">
      <c r="A21" s="2" t="s">
        <v>46</v>
      </c>
      <c r="B21" s="2">
        <v>38111</v>
      </c>
      <c r="C21" s="2">
        <v>1320</v>
      </c>
      <c r="D21" s="2"/>
      <c r="E21" s="2">
        <v>7.25</v>
      </c>
      <c r="F21" s="2">
        <v>328</v>
      </c>
      <c r="G21" s="2">
        <v>0.04</v>
      </c>
      <c r="H21" s="2"/>
      <c r="I21" s="2">
        <v>157</v>
      </c>
      <c r="J21" s="2"/>
      <c r="K21" s="2">
        <v>0.04</v>
      </c>
      <c r="L21" s="2">
        <v>8.55</v>
      </c>
      <c r="M21" s="2">
        <v>0.23</v>
      </c>
      <c r="N21" s="2"/>
      <c r="O21" s="2"/>
      <c r="P21" s="2"/>
      <c r="Q21" s="2"/>
      <c r="R21" s="2"/>
      <c r="S21" s="2"/>
      <c r="T21" s="2"/>
      <c r="U21" s="2"/>
      <c r="V21" s="2">
        <v>1.27</v>
      </c>
      <c r="W21" s="2"/>
      <c r="X21" s="2">
        <v>41.8</v>
      </c>
      <c r="Y21" s="2"/>
      <c r="Z21" s="2"/>
      <c r="AA21" s="2">
        <v>12.7</v>
      </c>
      <c r="AB21" s="2"/>
      <c r="AC21" s="2">
        <v>1.46</v>
      </c>
      <c r="AD21" s="2"/>
      <c r="AE21" s="2">
        <v>7.51</v>
      </c>
      <c r="AF21" s="2"/>
      <c r="AG21" s="2"/>
      <c r="AH21" s="2">
        <v>0.14</v>
      </c>
      <c r="AI21" s="2"/>
      <c r="AJ21" s="2">
        <v>188</v>
      </c>
      <c r="AK21" s="2"/>
      <c r="AL21" s="2">
        <v>0.0003</v>
      </c>
      <c r="AM21" s="2"/>
      <c r="AN21" s="2"/>
      <c r="AO21" s="2"/>
      <c r="AP21" s="2"/>
    </row>
    <row r="22" spans="1:42" ht="12.75">
      <c r="A22" s="2" t="s">
        <v>46</v>
      </c>
      <c r="B22" s="2">
        <v>38838</v>
      </c>
      <c r="C22" s="2">
        <v>1245</v>
      </c>
      <c r="D22" s="2"/>
      <c r="E22" s="2">
        <v>8.08</v>
      </c>
      <c r="F22" s="2">
        <v>324</v>
      </c>
      <c r="G22" s="2">
        <v>0.03</v>
      </c>
      <c r="H22" s="2"/>
      <c r="I22" s="2">
        <v>168</v>
      </c>
      <c r="J22" s="2"/>
      <c r="K22" s="2"/>
      <c r="L22" s="2">
        <v>8.49</v>
      </c>
      <c r="M22" s="2">
        <v>0.254</v>
      </c>
      <c r="N22" s="2"/>
      <c r="O22" s="2"/>
      <c r="P22" s="2"/>
      <c r="Q22" s="2"/>
      <c r="R22" s="2"/>
      <c r="S22" s="2"/>
      <c r="T22" s="2"/>
      <c r="U22" s="2"/>
      <c r="V22" s="2">
        <v>1.09</v>
      </c>
      <c r="W22" s="2"/>
      <c r="X22" s="2">
        <v>39.1</v>
      </c>
      <c r="Y22" s="2"/>
      <c r="Z22" s="2"/>
      <c r="AA22" s="2">
        <v>13.1</v>
      </c>
      <c r="AB22" s="2"/>
      <c r="AC22" s="2">
        <v>1.09</v>
      </c>
      <c r="AD22" s="2"/>
      <c r="AE22" s="2">
        <v>6.4</v>
      </c>
      <c r="AF22" s="2"/>
      <c r="AG22" s="2"/>
      <c r="AH22" s="2">
        <v>0.816</v>
      </c>
      <c r="AI22" s="2"/>
      <c r="AJ22" s="2">
        <v>175</v>
      </c>
      <c r="AK22" s="2"/>
      <c r="AL22" s="2">
        <v>0.0022</v>
      </c>
      <c r="AM22" s="2"/>
      <c r="AN22" s="2"/>
      <c r="AO22" s="2"/>
      <c r="AP22" s="2"/>
    </row>
    <row r="23" spans="1:42" ht="12.75">
      <c r="A23" s="2" t="s">
        <v>46</v>
      </c>
      <c r="B23" s="2">
        <v>37943</v>
      </c>
      <c r="C23" s="2">
        <v>1315</v>
      </c>
      <c r="D23" s="2">
        <v>21.9</v>
      </c>
      <c r="E23" s="2">
        <v>7.22</v>
      </c>
      <c r="F23" s="2">
        <v>323</v>
      </c>
      <c r="G23" s="2">
        <v>2.52</v>
      </c>
      <c r="H23" s="2">
        <v>0.6</v>
      </c>
      <c r="I23" s="2">
        <v>154</v>
      </c>
      <c r="J23" s="2"/>
      <c r="K23" s="2">
        <v>0.04</v>
      </c>
      <c r="L23" s="2">
        <v>8.41</v>
      </c>
      <c r="M23" s="2">
        <v>0.25</v>
      </c>
      <c r="N23" s="2"/>
      <c r="O23" s="2"/>
      <c r="P23" s="2"/>
      <c r="Q23" s="2"/>
      <c r="R23" s="2"/>
      <c r="S23" s="2"/>
      <c r="T23" s="2"/>
      <c r="U23" s="2"/>
      <c r="V23" s="2">
        <v>1.82</v>
      </c>
      <c r="W23" s="2"/>
      <c r="X23" s="2">
        <v>41.2</v>
      </c>
      <c r="Y23" s="2"/>
      <c r="Z23" s="2"/>
      <c r="AA23" s="2">
        <v>12.8</v>
      </c>
      <c r="AB23" s="2"/>
      <c r="AC23" s="2">
        <v>1.07</v>
      </c>
      <c r="AD23" s="2"/>
      <c r="AE23" s="2">
        <v>6.52</v>
      </c>
      <c r="AF23" s="2"/>
      <c r="AG23" s="2"/>
      <c r="AH23" s="2">
        <v>0.14</v>
      </c>
      <c r="AI23" s="2"/>
      <c r="AJ23" s="2">
        <v>184</v>
      </c>
      <c r="AK23" s="2"/>
      <c r="AL23" s="2">
        <v>0.0003</v>
      </c>
      <c r="AM23" s="2"/>
      <c r="AN23" s="2"/>
      <c r="AO23" s="2"/>
      <c r="AP23" s="2"/>
    </row>
    <row r="24" spans="1:42" ht="12.75">
      <c r="A24" s="2" t="s">
        <v>46</v>
      </c>
      <c r="B24" s="2">
        <v>38209</v>
      </c>
      <c r="C24" s="2">
        <v>1030</v>
      </c>
      <c r="D24" s="2"/>
      <c r="E24" s="2"/>
      <c r="F24" s="2"/>
      <c r="G24" s="2"/>
      <c r="H24" s="2"/>
      <c r="I24" s="2">
        <v>155</v>
      </c>
      <c r="J24" s="2"/>
      <c r="K24" s="2">
        <v>0.046</v>
      </c>
      <c r="L24" s="2">
        <v>7.99</v>
      </c>
      <c r="M24" s="2">
        <v>0.26</v>
      </c>
      <c r="N24" s="2"/>
      <c r="O24" s="2"/>
      <c r="P24" s="2"/>
      <c r="Q24" s="2"/>
      <c r="R24" s="2"/>
      <c r="S24" s="2"/>
      <c r="T24" s="2"/>
      <c r="U24" s="2"/>
      <c r="V24" s="2">
        <v>0.85</v>
      </c>
      <c r="W24" s="2"/>
      <c r="X24" s="2">
        <v>40.8</v>
      </c>
      <c r="Y24" s="2"/>
      <c r="Z24" s="2"/>
      <c r="AA24" s="2">
        <v>12.5</v>
      </c>
      <c r="AB24" s="2"/>
      <c r="AC24" s="2">
        <v>1.22</v>
      </c>
      <c r="AD24" s="2"/>
      <c r="AE24" s="2">
        <v>6.34</v>
      </c>
      <c r="AF24" s="2"/>
      <c r="AG24" s="2">
        <v>0.076</v>
      </c>
      <c r="AH24" s="2">
        <v>0.28</v>
      </c>
      <c r="AI24" s="2"/>
      <c r="AJ24" s="2">
        <v>191</v>
      </c>
      <c r="AK24" s="2"/>
      <c r="AL24" s="2">
        <v>0.0003</v>
      </c>
      <c r="AM24" s="2"/>
      <c r="AN24" s="2"/>
      <c r="AO24" s="2"/>
      <c r="AP24" s="2"/>
    </row>
    <row r="25" spans="1:42" ht="12.75">
      <c r="A25" s="2" t="s">
        <v>46</v>
      </c>
      <c r="B25" s="2">
        <v>37469</v>
      </c>
      <c r="C25" s="2">
        <v>1000</v>
      </c>
      <c r="D25" s="2">
        <v>21.9</v>
      </c>
      <c r="E25" s="2">
        <v>7.5</v>
      </c>
      <c r="F25" s="2">
        <v>326</v>
      </c>
      <c r="G25" s="2">
        <v>1.53</v>
      </c>
      <c r="H25" s="2">
        <v>0.6</v>
      </c>
      <c r="I25" s="2">
        <v>147</v>
      </c>
      <c r="J25" s="2"/>
      <c r="K25" s="2">
        <v>0.02</v>
      </c>
      <c r="L25" s="2">
        <v>7.23</v>
      </c>
      <c r="M25" s="2">
        <v>0.148</v>
      </c>
      <c r="N25" s="2"/>
      <c r="O25" s="2"/>
      <c r="P25" s="2">
        <v>0.005</v>
      </c>
      <c r="Q25" s="2"/>
      <c r="R25" s="2"/>
      <c r="S25" s="2"/>
      <c r="T25" s="2">
        <v>2.7</v>
      </c>
      <c r="U25" s="2">
        <v>0.3</v>
      </c>
      <c r="V25" s="2">
        <v>0.62</v>
      </c>
      <c r="W25" s="2"/>
      <c r="X25" s="2">
        <v>40.9</v>
      </c>
      <c r="Y25" s="2">
        <v>0.003</v>
      </c>
      <c r="Z25" s="2"/>
      <c r="AA25" s="2">
        <v>12.3</v>
      </c>
      <c r="AB25" s="2"/>
      <c r="AC25" s="2">
        <v>0.986</v>
      </c>
      <c r="AD25" s="2"/>
      <c r="AE25" s="2">
        <v>5.85</v>
      </c>
      <c r="AF25" s="2"/>
      <c r="AG25" s="2">
        <v>0.069</v>
      </c>
      <c r="AH25" s="2">
        <v>0.084</v>
      </c>
      <c r="AI25" s="2"/>
      <c r="AJ25" s="2">
        <v>178</v>
      </c>
      <c r="AK25" s="2"/>
      <c r="AL25" s="2">
        <v>0.0005</v>
      </c>
      <c r="AM25" s="2">
        <v>0.023</v>
      </c>
      <c r="AN25" s="2">
        <v>0.005</v>
      </c>
      <c r="AO25" s="2">
        <v>0.005</v>
      </c>
      <c r="AP25" s="2"/>
    </row>
    <row r="26" spans="1:42" ht="12.75">
      <c r="A26" s="2" t="s">
        <v>46</v>
      </c>
      <c r="B26" s="2">
        <v>38473</v>
      </c>
      <c r="C26" s="2">
        <v>1400</v>
      </c>
      <c r="D26" s="2"/>
      <c r="E26" s="2">
        <v>7.25</v>
      </c>
      <c r="F26" s="2">
        <v>271</v>
      </c>
      <c r="G26" s="2">
        <v>0.3</v>
      </c>
      <c r="H26" s="2"/>
      <c r="I26" s="2">
        <v>160</v>
      </c>
      <c r="J26" s="2"/>
      <c r="K26" s="2">
        <v>0.199</v>
      </c>
      <c r="L26" s="2">
        <v>8.73</v>
      </c>
      <c r="M26" s="2">
        <v>0.215</v>
      </c>
      <c r="N26" s="2"/>
      <c r="O26" s="2"/>
      <c r="P26" s="2">
        <v>0.028</v>
      </c>
      <c r="Q26" s="2"/>
      <c r="R26" s="2"/>
      <c r="S26" s="2"/>
      <c r="T26" s="2">
        <v>5.6</v>
      </c>
      <c r="U26" s="2"/>
      <c r="V26" s="2">
        <v>0.98</v>
      </c>
      <c r="W26" s="2"/>
      <c r="X26" s="2">
        <v>44</v>
      </c>
      <c r="Y26" s="2"/>
      <c r="Z26" s="2"/>
      <c r="AA26" s="2">
        <v>12.5</v>
      </c>
      <c r="AB26" s="2"/>
      <c r="AC26" s="2">
        <v>1.1</v>
      </c>
      <c r="AD26" s="2"/>
      <c r="AE26" s="2">
        <v>5.98</v>
      </c>
      <c r="AF26" s="2"/>
      <c r="AG26" s="2"/>
      <c r="AH26" s="2">
        <v>0.21</v>
      </c>
      <c r="AI26" s="2"/>
      <c r="AJ26" s="2">
        <v>162</v>
      </c>
      <c r="AK26" s="2"/>
      <c r="AL26" s="2">
        <v>0.0035</v>
      </c>
      <c r="AM26" s="2"/>
      <c r="AN26" s="2"/>
      <c r="AO26" s="2"/>
      <c r="AP26" s="2"/>
    </row>
    <row r="37" ht="12.75">
      <c r="A37" t="s">
        <v>115</v>
      </c>
    </row>
    <row r="38" ht="12.75">
      <c r="A38" s="5">
        <v>82202001</v>
      </c>
    </row>
    <row r="39" ht="12.75">
      <c r="A39" t="s">
        <v>118</v>
      </c>
    </row>
    <row r="40" ht="12.75">
      <c r="A40" s="7">
        <v>40</v>
      </c>
    </row>
    <row r="41" spans="1:41" ht="12.75">
      <c r="A41" t="s">
        <v>106</v>
      </c>
      <c r="D41">
        <f>AVERAGE(D$2:D$40)</f>
        <v>21.978571428571424</v>
      </c>
      <c r="E41">
        <f aca="true" t="shared" si="0" ref="E41:AO41">AVERAGE(E$2:E$40)</f>
        <v>7.369130434782609</v>
      </c>
      <c r="F41">
        <f t="shared" si="0"/>
        <v>311.0833333333333</v>
      </c>
      <c r="G41">
        <f t="shared" si="0"/>
        <v>0.6395652173913043</v>
      </c>
      <c r="H41">
        <f t="shared" si="0"/>
        <v>1.0875000000000001</v>
      </c>
      <c r="I41">
        <f t="shared" si="0"/>
        <v>153.92</v>
      </c>
      <c r="J41" t="e">
        <f t="shared" si="0"/>
        <v>#DIV/0!</v>
      </c>
      <c r="K41">
        <f t="shared" si="0"/>
        <v>0.038</v>
      </c>
      <c r="L41">
        <f t="shared" si="0"/>
        <v>8.3408</v>
      </c>
      <c r="M41">
        <f t="shared" si="0"/>
        <v>0.23903999999999997</v>
      </c>
      <c r="N41" t="e">
        <f t="shared" si="0"/>
        <v>#DIV/0!</v>
      </c>
      <c r="O41" t="e">
        <f t="shared" si="0"/>
        <v>#DIV/0!</v>
      </c>
      <c r="P41">
        <f t="shared" si="0"/>
        <v>0.42357142857142854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3.076923076923077</v>
      </c>
      <c r="U41">
        <f t="shared" si="0"/>
        <v>3.0250000000000004</v>
      </c>
      <c r="V41">
        <f t="shared" si="0"/>
        <v>4.547599999999999</v>
      </c>
      <c r="W41" t="e">
        <f t="shared" si="0"/>
        <v>#DIV/0!</v>
      </c>
      <c r="X41">
        <f t="shared" si="0"/>
        <v>39.784</v>
      </c>
      <c r="Y41">
        <f t="shared" si="0"/>
        <v>0.0026363636363636363</v>
      </c>
      <c r="Z41" t="e">
        <f t="shared" si="0"/>
        <v>#DIV/0!</v>
      </c>
      <c r="AA41">
        <f t="shared" si="0"/>
        <v>12.430399999999999</v>
      </c>
      <c r="AB41" t="e">
        <f t="shared" si="0"/>
        <v>#DIV/0!</v>
      </c>
      <c r="AC41">
        <f t="shared" si="0"/>
        <v>1.03576</v>
      </c>
      <c r="AD41" t="e">
        <f t="shared" si="0"/>
        <v>#DIV/0!</v>
      </c>
      <c r="AE41">
        <f t="shared" si="0"/>
        <v>6.156000000000001</v>
      </c>
      <c r="AF41" t="e">
        <f t="shared" si="0"/>
        <v>#DIV/0!</v>
      </c>
      <c r="AG41">
        <f t="shared" si="0"/>
        <v>0.0754</v>
      </c>
      <c r="AH41">
        <f t="shared" si="0"/>
        <v>0.22579999999999995</v>
      </c>
      <c r="AI41">
        <f t="shared" si="0"/>
        <v>0.7000000000000001</v>
      </c>
      <c r="AJ41">
        <f t="shared" si="0"/>
        <v>173.72</v>
      </c>
      <c r="AK41">
        <f t="shared" si="0"/>
        <v>0.7000000000000001</v>
      </c>
      <c r="AL41">
        <f t="shared" si="0"/>
        <v>0.0017047619047619053</v>
      </c>
      <c r="AM41">
        <f t="shared" si="0"/>
        <v>0.014142857142857143</v>
      </c>
      <c r="AN41">
        <f t="shared" si="0"/>
        <v>0.009000000000000001</v>
      </c>
      <c r="AO41">
        <f t="shared" si="0"/>
        <v>0.009000000000000001</v>
      </c>
    </row>
    <row r="42" spans="1:41" ht="12.75">
      <c r="A42" t="s">
        <v>107</v>
      </c>
      <c r="D42">
        <f>MEDIAN(D$2:D$40)</f>
        <v>21.9</v>
      </c>
      <c r="E42">
        <f aca="true" t="shared" si="1" ref="E42:AO42">MEDIAN(E$2:E$40)</f>
        <v>7.43</v>
      </c>
      <c r="F42">
        <f t="shared" si="1"/>
        <v>323</v>
      </c>
      <c r="G42">
        <f t="shared" si="1"/>
        <v>0.13</v>
      </c>
      <c r="H42">
        <f t="shared" si="1"/>
        <v>1.05</v>
      </c>
      <c r="I42">
        <f t="shared" si="1"/>
        <v>157</v>
      </c>
      <c r="J42" t="e">
        <f t="shared" si="1"/>
        <v>#NUM!</v>
      </c>
      <c r="K42">
        <f t="shared" si="1"/>
        <v>0.037</v>
      </c>
      <c r="L42">
        <f t="shared" si="1"/>
        <v>8.4</v>
      </c>
      <c r="M42">
        <f t="shared" si="1"/>
        <v>0.243</v>
      </c>
      <c r="N42" t="e">
        <f t="shared" si="1"/>
        <v>#NUM!</v>
      </c>
      <c r="O42" t="e">
        <f t="shared" si="1"/>
        <v>#NUM!</v>
      </c>
      <c r="P42">
        <f t="shared" si="1"/>
        <v>0.01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2.9</v>
      </c>
      <c r="U42">
        <f t="shared" si="1"/>
        <v>2.8</v>
      </c>
      <c r="V42">
        <f t="shared" si="1"/>
        <v>1.88</v>
      </c>
      <c r="W42" t="e">
        <f t="shared" si="1"/>
        <v>#NUM!</v>
      </c>
      <c r="X42">
        <f t="shared" si="1"/>
        <v>40.7</v>
      </c>
      <c r="Y42">
        <f t="shared" si="1"/>
        <v>0.003</v>
      </c>
      <c r="Z42" t="e">
        <f t="shared" si="1"/>
        <v>#NUM!</v>
      </c>
      <c r="AA42">
        <f t="shared" si="1"/>
        <v>12.5</v>
      </c>
      <c r="AB42" t="e">
        <f t="shared" si="1"/>
        <v>#NUM!</v>
      </c>
      <c r="AC42">
        <f t="shared" si="1"/>
        <v>1.05</v>
      </c>
      <c r="AD42" t="e">
        <f t="shared" si="1"/>
        <v>#NUM!</v>
      </c>
      <c r="AE42">
        <f t="shared" si="1"/>
        <v>6.02</v>
      </c>
      <c r="AF42" t="e">
        <f t="shared" si="1"/>
        <v>#NUM!</v>
      </c>
      <c r="AG42">
        <f t="shared" si="1"/>
        <v>0.07</v>
      </c>
      <c r="AH42">
        <f t="shared" si="1"/>
        <v>0.14</v>
      </c>
      <c r="AI42">
        <f t="shared" si="1"/>
        <v>0.7</v>
      </c>
      <c r="AJ42">
        <f t="shared" si="1"/>
        <v>175</v>
      </c>
      <c r="AK42">
        <f t="shared" si="1"/>
        <v>0.7</v>
      </c>
      <c r="AL42">
        <f t="shared" si="1"/>
        <v>0.002</v>
      </c>
      <c r="AM42">
        <f t="shared" si="1"/>
        <v>0.01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22.6</v>
      </c>
      <c r="E43">
        <f aca="true" t="shared" si="2" ref="E43:AO43">MAX(E$2:E$40)</f>
        <v>8.08</v>
      </c>
      <c r="F43">
        <f t="shared" si="2"/>
        <v>604</v>
      </c>
      <c r="G43">
        <f t="shared" si="2"/>
        <v>4.71</v>
      </c>
      <c r="H43">
        <f t="shared" si="2"/>
        <v>2.1</v>
      </c>
      <c r="I43">
        <f t="shared" si="2"/>
        <v>174</v>
      </c>
      <c r="J43">
        <f t="shared" si="2"/>
        <v>0</v>
      </c>
      <c r="K43">
        <f t="shared" si="2"/>
        <v>0.199</v>
      </c>
      <c r="L43">
        <f t="shared" si="2"/>
        <v>10.3</v>
      </c>
      <c r="M43">
        <f t="shared" si="2"/>
        <v>0.34</v>
      </c>
      <c r="N43">
        <f t="shared" si="2"/>
        <v>0</v>
      </c>
      <c r="O43">
        <f t="shared" si="2"/>
        <v>0</v>
      </c>
      <c r="P43">
        <f t="shared" si="2"/>
        <v>5.79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5.6</v>
      </c>
      <c r="U43">
        <f t="shared" si="2"/>
        <v>10.8</v>
      </c>
      <c r="V43">
        <f t="shared" si="2"/>
        <v>42.9</v>
      </c>
      <c r="W43">
        <f t="shared" si="2"/>
        <v>0</v>
      </c>
      <c r="X43">
        <f t="shared" si="2"/>
        <v>44</v>
      </c>
      <c r="Y43">
        <f t="shared" si="2"/>
        <v>0.003</v>
      </c>
      <c r="Z43">
        <f t="shared" si="2"/>
        <v>0</v>
      </c>
      <c r="AA43">
        <f t="shared" si="2"/>
        <v>15.7</v>
      </c>
      <c r="AB43">
        <f t="shared" si="2"/>
        <v>0</v>
      </c>
      <c r="AC43">
        <f t="shared" si="2"/>
        <v>1.46</v>
      </c>
      <c r="AD43">
        <f t="shared" si="2"/>
        <v>0</v>
      </c>
      <c r="AE43">
        <f t="shared" si="2"/>
        <v>7.51</v>
      </c>
      <c r="AF43">
        <f t="shared" si="2"/>
        <v>0</v>
      </c>
      <c r="AG43">
        <f t="shared" si="2"/>
        <v>0.11</v>
      </c>
      <c r="AH43">
        <f t="shared" si="2"/>
        <v>0.9</v>
      </c>
      <c r="AI43">
        <f t="shared" si="2"/>
        <v>0.7</v>
      </c>
      <c r="AJ43">
        <f t="shared" si="2"/>
        <v>201</v>
      </c>
      <c r="AK43">
        <f t="shared" si="2"/>
        <v>0.7</v>
      </c>
      <c r="AL43">
        <f t="shared" si="2"/>
        <v>0.0035</v>
      </c>
      <c r="AM43">
        <f t="shared" si="2"/>
        <v>0.023</v>
      </c>
      <c r="AN43">
        <f t="shared" si="2"/>
        <v>0.021</v>
      </c>
      <c r="AO43">
        <f t="shared" si="2"/>
        <v>0.021</v>
      </c>
    </row>
    <row r="44" spans="1:41" ht="12.75">
      <c r="A44" t="s">
        <v>108</v>
      </c>
      <c r="D44">
        <f>MIN(D$2:D$40)</f>
        <v>21.6</v>
      </c>
      <c r="E44">
        <f aca="true" t="shared" si="3" ref="E44:AO44">MIN(E$2:E$40)</f>
        <v>6.87</v>
      </c>
      <c r="F44">
        <f t="shared" si="3"/>
        <v>0</v>
      </c>
      <c r="G44">
        <f t="shared" si="3"/>
        <v>0</v>
      </c>
      <c r="H44">
        <f t="shared" si="3"/>
        <v>0.6</v>
      </c>
      <c r="I44">
        <f t="shared" si="3"/>
        <v>120</v>
      </c>
      <c r="J44">
        <f t="shared" si="3"/>
        <v>0</v>
      </c>
      <c r="K44">
        <f t="shared" si="3"/>
        <v>0.016</v>
      </c>
      <c r="L44">
        <f t="shared" si="3"/>
        <v>6.25</v>
      </c>
      <c r="M44">
        <f t="shared" si="3"/>
        <v>0.083</v>
      </c>
      <c r="N44">
        <f t="shared" si="3"/>
        <v>0</v>
      </c>
      <c r="O44">
        <f t="shared" si="3"/>
        <v>0</v>
      </c>
      <c r="P44">
        <f t="shared" si="3"/>
        <v>0.004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2.1</v>
      </c>
      <c r="U44">
        <f t="shared" si="3"/>
        <v>0.3</v>
      </c>
      <c r="V44">
        <f t="shared" si="3"/>
        <v>0.62</v>
      </c>
      <c r="W44">
        <f t="shared" si="3"/>
        <v>0</v>
      </c>
      <c r="X44">
        <f t="shared" si="3"/>
        <v>31.2</v>
      </c>
      <c r="Y44">
        <f t="shared" si="3"/>
        <v>0.001</v>
      </c>
      <c r="Z44">
        <f t="shared" si="3"/>
        <v>0</v>
      </c>
      <c r="AA44">
        <f t="shared" si="3"/>
        <v>9.96</v>
      </c>
      <c r="AB44">
        <f t="shared" si="3"/>
        <v>0</v>
      </c>
      <c r="AC44">
        <f t="shared" si="3"/>
        <v>0.369</v>
      </c>
      <c r="AD44">
        <f t="shared" si="3"/>
        <v>0</v>
      </c>
      <c r="AE44">
        <f t="shared" si="3"/>
        <v>5.22</v>
      </c>
      <c r="AF44">
        <f t="shared" si="3"/>
        <v>0</v>
      </c>
      <c r="AG44">
        <f t="shared" si="3"/>
        <v>0.012</v>
      </c>
      <c r="AH44">
        <f t="shared" si="3"/>
        <v>0.04</v>
      </c>
      <c r="AI44">
        <f t="shared" si="3"/>
        <v>0.7</v>
      </c>
      <c r="AJ44">
        <f t="shared" si="3"/>
        <v>140</v>
      </c>
      <c r="AK44">
        <f t="shared" si="3"/>
        <v>0.7</v>
      </c>
      <c r="AL44">
        <f t="shared" si="3"/>
        <v>0.0003</v>
      </c>
      <c r="AM44">
        <f t="shared" si="3"/>
        <v>0.005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0.6214285714285772</v>
      </c>
      <c r="E45">
        <f aca="true" t="shared" si="4" ref="E45:AO45">E43-E41</f>
        <v>0.7108695652173909</v>
      </c>
      <c r="F45">
        <f t="shared" si="4"/>
        <v>292.9166666666667</v>
      </c>
      <c r="G45">
        <f t="shared" si="4"/>
        <v>4.070434782608696</v>
      </c>
      <c r="H45">
        <f t="shared" si="4"/>
        <v>1.0125</v>
      </c>
      <c r="I45">
        <f t="shared" si="4"/>
        <v>20.080000000000013</v>
      </c>
      <c r="J45" t="e">
        <f t="shared" si="4"/>
        <v>#DIV/0!</v>
      </c>
      <c r="K45">
        <f t="shared" si="4"/>
        <v>0.161</v>
      </c>
      <c r="L45">
        <f t="shared" si="4"/>
        <v>1.959200000000001</v>
      </c>
      <c r="M45">
        <f t="shared" si="4"/>
        <v>0.10096000000000005</v>
      </c>
      <c r="N45" t="e">
        <f t="shared" si="4"/>
        <v>#DIV/0!</v>
      </c>
      <c r="O45" t="e">
        <f t="shared" si="4"/>
        <v>#DIV/0!</v>
      </c>
      <c r="P45">
        <f t="shared" si="4"/>
        <v>5.366428571428571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2.5230769230769226</v>
      </c>
      <c r="U45">
        <f t="shared" si="4"/>
        <v>7.775</v>
      </c>
      <c r="V45">
        <f t="shared" si="4"/>
        <v>38.3524</v>
      </c>
      <c r="W45" t="e">
        <f t="shared" si="4"/>
        <v>#DIV/0!</v>
      </c>
      <c r="X45">
        <f t="shared" si="4"/>
        <v>4.216000000000001</v>
      </c>
      <c r="Y45">
        <f t="shared" si="4"/>
        <v>0.0003636363636363637</v>
      </c>
      <c r="Z45" t="e">
        <f t="shared" si="4"/>
        <v>#DIV/0!</v>
      </c>
      <c r="AA45">
        <f t="shared" si="4"/>
        <v>3.2696000000000005</v>
      </c>
      <c r="AB45" t="e">
        <f t="shared" si="4"/>
        <v>#DIV/0!</v>
      </c>
      <c r="AC45">
        <f t="shared" si="4"/>
        <v>0.42423999999999995</v>
      </c>
      <c r="AD45" t="e">
        <f t="shared" si="4"/>
        <v>#DIV/0!</v>
      </c>
      <c r="AE45">
        <f t="shared" si="4"/>
        <v>1.3539999999999992</v>
      </c>
      <c r="AF45" t="e">
        <f t="shared" si="4"/>
        <v>#DIV/0!</v>
      </c>
      <c r="AG45">
        <f t="shared" si="4"/>
        <v>0.034600000000000006</v>
      </c>
      <c r="AH45">
        <f t="shared" si="4"/>
        <v>0.6742000000000001</v>
      </c>
      <c r="AI45">
        <f t="shared" si="4"/>
        <v>0</v>
      </c>
      <c r="AJ45">
        <f t="shared" si="4"/>
        <v>27.28</v>
      </c>
      <c r="AK45">
        <f t="shared" si="4"/>
        <v>0</v>
      </c>
      <c r="AL45">
        <f t="shared" si="4"/>
        <v>0.0017952380952380948</v>
      </c>
      <c r="AM45">
        <f t="shared" si="4"/>
        <v>0.008857142857142857</v>
      </c>
      <c r="AN45">
        <f t="shared" si="4"/>
        <v>0.012</v>
      </c>
      <c r="AO45">
        <f t="shared" si="4"/>
        <v>0.012</v>
      </c>
    </row>
    <row r="46" spans="1:41" ht="12.75">
      <c r="A46" t="s">
        <v>111</v>
      </c>
      <c r="D46">
        <f>D41-D44</f>
        <v>0.3785714285714228</v>
      </c>
      <c r="E46">
        <f aca="true" t="shared" si="5" ref="E46:AO46">E41-E44</f>
        <v>0.4991304347826091</v>
      </c>
      <c r="F46">
        <f t="shared" si="5"/>
        <v>311.0833333333333</v>
      </c>
      <c r="G46">
        <f t="shared" si="5"/>
        <v>0.6395652173913043</v>
      </c>
      <c r="H46">
        <f t="shared" si="5"/>
        <v>0.48750000000000016</v>
      </c>
      <c r="I46">
        <f t="shared" si="5"/>
        <v>33.91999999999999</v>
      </c>
      <c r="J46" t="e">
        <f t="shared" si="5"/>
        <v>#DIV/0!</v>
      </c>
      <c r="K46">
        <f t="shared" si="5"/>
        <v>0.022</v>
      </c>
      <c r="L46">
        <f t="shared" si="5"/>
        <v>2.0907999999999998</v>
      </c>
      <c r="M46">
        <f t="shared" si="5"/>
        <v>0.15603999999999996</v>
      </c>
      <c r="N46" t="e">
        <f t="shared" si="5"/>
        <v>#DIV/0!</v>
      </c>
      <c r="O46" t="e">
        <f t="shared" si="5"/>
        <v>#DIV/0!</v>
      </c>
      <c r="P46">
        <f t="shared" si="5"/>
        <v>0.41957142857142854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0.976923076923077</v>
      </c>
      <c r="U46">
        <f t="shared" si="5"/>
        <v>2.7250000000000005</v>
      </c>
      <c r="V46">
        <f t="shared" si="5"/>
        <v>3.927599999999999</v>
      </c>
      <c r="W46" t="e">
        <f t="shared" si="5"/>
        <v>#DIV/0!</v>
      </c>
      <c r="X46">
        <f t="shared" si="5"/>
        <v>8.584</v>
      </c>
      <c r="Y46">
        <f t="shared" si="5"/>
        <v>0.0016363636363636363</v>
      </c>
      <c r="Z46" t="e">
        <f t="shared" si="5"/>
        <v>#DIV/0!</v>
      </c>
      <c r="AA46">
        <f t="shared" si="5"/>
        <v>2.470399999999998</v>
      </c>
      <c r="AB46" t="e">
        <f t="shared" si="5"/>
        <v>#DIV/0!</v>
      </c>
      <c r="AC46">
        <f t="shared" si="5"/>
        <v>0.66676</v>
      </c>
      <c r="AD46" t="e">
        <f t="shared" si="5"/>
        <v>#DIV/0!</v>
      </c>
      <c r="AE46">
        <f t="shared" si="5"/>
        <v>0.9360000000000008</v>
      </c>
      <c r="AF46" t="e">
        <f t="shared" si="5"/>
        <v>#DIV/0!</v>
      </c>
      <c r="AG46">
        <f t="shared" si="5"/>
        <v>0.0634</v>
      </c>
      <c r="AH46">
        <f t="shared" si="5"/>
        <v>0.18579999999999994</v>
      </c>
      <c r="AI46">
        <f t="shared" si="5"/>
        <v>0</v>
      </c>
      <c r="AJ46">
        <f t="shared" si="5"/>
        <v>33.72</v>
      </c>
      <c r="AK46">
        <f t="shared" si="5"/>
        <v>0</v>
      </c>
      <c r="AL46">
        <f t="shared" si="5"/>
        <v>0.0014047619047619054</v>
      </c>
      <c r="AM46">
        <f t="shared" si="5"/>
        <v>0.009142857142857144</v>
      </c>
      <c r="AN46">
        <f t="shared" si="5"/>
        <v>0.004000000000000001</v>
      </c>
      <c r="AO46">
        <f t="shared" si="5"/>
        <v>0.004000000000000001</v>
      </c>
    </row>
    <row r="47" spans="1:41" ht="12.75">
      <c r="A47" t="s">
        <v>112</v>
      </c>
      <c r="D47">
        <f>STDEV(D2:D40)</f>
        <v>0.2607048771448423</v>
      </c>
      <c r="E47">
        <f aca="true" t="shared" si="6" ref="E47:AO47">STDEV(E2:E40)</f>
        <v>0.2533038607084228</v>
      </c>
      <c r="F47">
        <f t="shared" si="6"/>
        <v>92.7328639586367</v>
      </c>
      <c r="G47">
        <f t="shared" si="6"/>
        <v>1.1000598258973735</v>
      </c>
      <c r="H47">
        <f t="shared" si="6"/>
        <v>0.4674398357008092</v>
      </c>
      <c r="I47">
        <f t="shared" si="6"/>
        <v>11.372188297186488</v>
      </c>
      <c r="J47" t="e">
        <f t="shared" si="6"/>
        <v>#DIV/0!</v>
      </c>
      <c r="K47">
        <f t="shared" si="6"/>
        <v>0.03838749796483225</v>
      </c>
      <c r="L47">
        <f t="shared" si="6"/>
        <v>0.880832560706062</v>
      </c>
      <c r="M47">
        <f t="shared" si="6"/>
        <v>0.050170110623756925</v>
      </c>
      <c r="N47" t="e">
        <f t="shared" si="6"/>
        <v>#DIV/0!</v>
      </c>
      <c r="O47" t="e">
        <f t="shared" si="6"/>
        <v>#DIV/0!</v>
      </c>
      <c r="P47">
        <f t="shared" si="6"/>
        <v>1.5445776477374356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0.8476967285472704</v>
      </c>
      <c r="U47">
        <f t="shared" si="6"/>
        <v>3.1545421797205955</v>
      </c>
      <c r="V47">
        <f t="shared" si="6"/>
        <v>8.380905519890634</v>
      </c>
      <c r="W47" t="e">
        <f t="shared" si="6"/>
        <v>#DIV/0!</v>
      </c>
      <c r="X47">
        <f t="shared" si="6"/>
        <v>3.1657911070273475</v>
      </c>
      <c r="Y47">
        <f t="shared" si="6"/>
        <v>0.0006741998624632421</v>
      </c>
      <c r="Z47" t="e">
        <f t="shared" si="6"/>
        <v>#DIV/0!</v>
      </c>
      <c r="AA47">
        <f t="shared" si="6"/>
        <v>1.1103771131166937</v>
      </c>
      <c r="AB47" t="e">
        <f t="shared" si="6"/>
        <v>#DIV/0!</v>
      </c>
      <c r="AC47">
        <f t="shared" si="6"/>
        <v>0.2373852845762205</v>
      </c>
      <c r="AD47" t="e">
        <f t="shared" si="6"/>
        <v>#DIV/0!</v>
      </c>
      <c r="AE47">
        <f t="shared" si="6"/>
        <v>0.5453133655675945</v>
      </c>
      <c r="AF47" t="e">
        <f t="shared" si="6"/>
        <v>#DIV/0!</v>
      </c>
      <c r="AG47">
        <f t="shared" si="6"/>
        <v>0.02418027531451442</v>
      </c>
      <c r="AH47">
        <f t="shared" si="6"/>
        <v>0.22535120737787648</v>
      </c>
      <c r="AI47">
        <f t="shared" si="6"/>
        <v>1.2161883888976234E-16</v>
      </c>
      <c r="AJ47">
        <f t="shared" si="6"/>
        <v>14.672877472852244</v>
      </c>
      <c r="AK47">
        <f t="shared" si="6"/>
        <v>1.2161883888976234E-16</v>
      </c>
      <c r="AL47">
        <f t="shared" si="6"/>
        <v>0.0013818379754791034</v>
      </c>
      <c r="AM47">
        <f t="shared" si="6"/>
        <v>0.008532849688675162</v>
      </c>
      <c r="AN47">
        <f t="shared" si="6"/>
        <v>0.007999999999999998</v>
      </c>
      <c r="AO47">
        <f t="shared" si="6"/>
        <v>0.007999999999999998</v>
      </c>
    </row>
    <row r="48" spans="1:41" ht="12.75">
      <c r="A48" t="s">
        <v>113</v>
      </c>
      <c r="D48">
        <f>VAR(D2:D11)</f>
        <v>0.09433333333335112</v>
      </c>
      <c r="E48">
        <f aca="true" t="shared" si="7" ref="E48:AO48">VAR(E2:E11)</f>
        <v>0.058225000000014404</v>
      </c>
      <c r="F48">
        <f t="shared" si="7"/>
        <v>10086.26666666667</v>
      </c>
      <c r="G48">
        <f t="shared" si="7"/>
        <v>0.2484933333333333</v>
      </c>
      <c r="H48">
        <f t="shared" si="7"/>
        <v>0.15999999999999995</v>
      </c>
      <c r="I48">
        <f t="shared" si="7"/>
        <v>247.43333333333268</v>
      </c>
      <c r="J48" t="e">
        <f t="shared" si="7"/>
        <v>#DIV/0!</v>
      </c>
      <c r="K48">
        <f t="shared" si="7"/>
        <v>3.201111111111105E-05</v>
      </c>
      <c r="L48">
        <f t="shared" si="7"/>
        <v>1.0605611111111304</v>
      </c>
      <c r="M48">
        <f t="shared" si="7"/>
        <v>0.0035433777777777887</v>
      </c>
      <c r="N48" t="e">
        <f t="shared" si="7"/>
        <v>#DIV/0!</v>
      </c>
      <c r="O48" t="e">
        <f t="shared" si="7"/>
        <v>#DIV/0!</v>
      </c>
      <c r="P48">
        <f t="shared" si="7"/>
        <v>1.839999999999999E-05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0.12544444444444658</v>
      </c>
      <c r="U48">
        <f t="shared" si="7"/>
        <v>11.133444444444443</v>
      </c>
      <c r="V48">
        <f t="shared" si="7"/>
        <v>153.74139555555556</v>
      </c>
      <c r="W48" t="e">
        <f t="shared" si="7"/>
        <v>#DIV/0!</v>
      </c>
      <c r="X48">
        <f t="shared" si="7"/>
        <v>19.997333333333398</v>
      </c>
      <c r="Y48">
        <f t="shared" si="7"/>
        <v>4.888888888888888E-07</v>
      </c>
      <c r="Z48" t="e">
        <f t="shared" si="7"/>
        <v>#DIV/0!</v>
      </c>
      <c r="AA48">
        <f t="shared" si="7"/>
        <v>2.5703155555555544</v>
      </c>
      <c r="AB48" t="e">
        <f t="shared" si="7"/>
        <v>#DIV/0!</v>
      </c>
      <c r="AC48">
        <f t="shared" si="7"/>
        <v>0.07087232222222234</v>
      </c>
      <c r="AD48" t="e">
        <f t="shared" si="7"/>
        <v>#DIV/0!</v>
      </c>
      <c r="AE48">
        <f t="shared" si="7"/>
        <v>0.44332888888888217</v>
      </c>
      <c r="AF48" t="e">
        <f t="shared" si="7"/>
        <v>#DIV/0!</v>
      </c>
      <c r="AG48">
        <f t="shared" si="7"/>
        <v>0.0007499999999999984</v>
      </c>
      <c r="AH48">
        <f t="shared" si="7"/>
        <v>0.012300277777777783</v>
      </c>
      <c r="AI48">
        <f t="shared" si="7"/>
        <v>1.479114197289397E-32</v>
      </c>
      <c r="AJ48">
        <f t="shared" si="7"/>
        <v>230.6777777777752</v>
      </c>
      <c r="AK48">
        <f t="shared" si="7"/>
        <v>1.479114197289397E-32</v>
      </c>
      <c r="AL48">
        <f t="shared" si="7"/>
        <v>1.2666666666666669E-06</v>
      </c>
      <c r="AM48">
        <f t="shared" si="7"/>
        <v>6.906666666666669E-05</v>
      </c>
      <c r="AN48">
        <f t="shared" si="7"/>
        <v>8.533333333333331E-05</v>
      </c>
      <c r="AO48">
        <f t="shared" si="7"/>
        <v>8.533333333333331E-05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1.57421875" style="0" bestFit="1" customWidth="1"/>
    <col min="3" max="3" width="10.57421875" style="0" bestFit="1" customWidth="1"/>
    <col min="4" max="4" width="8.57421875" style="0" bestFit="1" customWidth="1"/>
    <col min="5" max="5" width="7.57421875" style="0" bestFit="1" customWidth="1"/>
    <col min="6" max="6" width="9.8515625" style="0" bestFit="1" customWidth="1"/>
    <col min="7" max="8" width="8.57421875" style="0" bestFit="1" customWidth="1"/>
    <col min="9" max="9" width="9.57421875" style="0" bestFit="1" customWidth="1"/>
    <col min="10" max="10" width="10.140625" style="0" bestFit="1" customWidth="1"/>
    <col min="11" max="11" width="9.28125" style="0" bestFit="1" customWidth="1"/>
    <col min="12" max="13" width="7.57421875" style="0" bestFit="1" customWidth="1"/>
    <col min="14" max="14" width="6.421875" style="0" bestFit="1" customWidth="1"/>
    <col min="15" max="15" width="10.28125" style="0" bestFit="1" customWidth="1"/>
    <col min="16" max="16" width="9.421875" style="0" bestFit="1" customWidth="1"/>
    <col min="17" max="17" width="10.28125" style="0" bestFit="1" customWidth="1"/>
    <col min="18" max="18" width="10.421875" style="0" bestFit="1" customWidth="1"/>
    <col min="19" max="19" width="9.00390625" style="0" bestFit="1" customWidth="1"/>
    <col min="20" max="20" width="8.140625" style="0" bestFit="1" customWidth="1"/>
    <col min="21" max="21" width="8.57421875" style="0" bestFit="1" customWidth="1"/>
    <col min="22" max="22" width="7.57421875" style="0" bestFit="1" customWidth="1"/>
    <col min="23" max="23" width="7.8515625" style="0" bestFit="1" customWidth="1"/>
    <col min="24" max="24" width="8.57421875" style="0" bestFit="1" customWidth="1"/>
    <col min="25" max="25" width="7.57421875" style="0" bestFit="1" customWidth="1"/>
    <col min="26" max="26" width="8.2812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7.8515625" style="0" bestFit="1" customWidth="1"/>
    <col min="31" max="31" width="7.57421875" style="0" bestFit="1" customWidth="1"/>
    <col min="32" max="32" width="7.8515625" style="0" bestFit="1" customWidth="1"/>
    <col min="33" max="35" width="7.57421875" style="0" bestFit="1" customWidth="1"/>
    <col min="36" max="36" width="9.57421875" style="0" bestFit="1" customWidth="1"/>
    <col min="37" max="39" width="7.57421875" style="0" bestFit="1" customWidth="1"/>
    <col min="40" max="40" width="9.8515625" style="0" bestFit="1" customWidth="1"/>
    <col min="41" max="41" width="7.57421875" style="0" bestFit="1" customWidth="1"/>
    <col min="42" max="42" width="7.28125" style="0" bestFit="1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12.75">
      <c r="A2" s="2" t="s">
        <v>69</v>
      </c>
      <c r="B2" s="2">
        <v>36802</v>
      </c>
      <c r="C2" s="2">
        <v>1008</v>
      </c>
      <c r="D2" s="2">
        <v>21.4</v>
      </c>
      <c r="E2" s="2">
        <v>7.09</v>
      </c>
      <c r="F2" s="2">
        <v>261</v>
      </c>
      <c r="G2" s="2">
        <v>0</v>
      </c>
      <c r="H2" s="2">
        <v>3.8</v>
      </c>
      <c r="I2" s="2">
        <v>120</v>
      </c>
      <c r="J2" s="2"/>
      <c r="K2" s="2">
        <v>0.02</v>
      </c>
      <c r="L2" s="2">
        <v>4.4</v>
      </c>
      <c r="M2" s="2">
        <v>0.065</v>
      </c>
      <c r="N2" s="2"/>
      <c r="O2" s="2"/>
      <c r="P2" s="2">
        <v>0.04</v>
      </c>
      <c r="Q2" s="2"/>
      <c r="R2" s="2"/>
      <c r="S2" s="2"/>
      <c r="T2" s="2">
        <v>2</v>
      </c>
      <c r="U2" s="2">
        <v>3.1</v>
      </c>
      <c r="V2" s="2">
        <v>6.88</v>
      </c>
      <c r="W2" s="2"/>
      <c r="X2" s="2">
        <v>50.4</v>
      </c>
      <c r="Y2" s="2">
        <v>0.003</v>
      </c>
      <c r="Z2" s="2"/>
      <c r="AA2" s="2">
        <v>0.837</v>
      </c>
      <c r="AB2" s="2"/>
      <c r="AC2" s="2">
        <v>0.174</v>
      </c>
      <c r="AD2" s="2"/>
      <c r="AE2" s="2">
        <v>2.37</v>
      </c>
      <c r="AF2" s="2"/>
      <c r="AG2" s="2">
        <v>0.16</v>
      </c>
      <c r="AH2" s="2">
        <v>0.06</v>
      </c>
      <c r="AI2" s="2">
        <v>2.5</v>
      </c>
      <c r="AJ2" s="2">
        <v>178</v>
      </c>
      <c r="AK2" s="2">
        <v>2.5</v>
      </c>
      <c r="AL2" s="2"/>
      <c r="AM2" s="2"/>
      <c r="AN2" s="2"/>
      <c r="AO2" s="2"/>
      <c r="AP2" s="2"/>
    </row>
    <row r="3" spans="1:42" ht="12.75">
      <c r="A3" s="2" t="s">
        <v>69</v>
      </c>
      <c r="B3" s="2">
        <v>36894</v>
      </c>
      <c r="C3" s="2">
        <v>1045</v>
      </c>
      <c r="D3" s="2">
        <v>22.2</v>
      </c>
      <c r="E3" s="2">
        <v>7.48</v>
      </c>
      <c r="F3" s="2">
        <v>253</v>
      </c>
      <c r="G3" s="2">
        <v>0.6</v>
      </c>
      <c r="H3" s="2">
        <v>6.7</v>
      </c>
      <c r="I3" s="2">
        <v>121</v>
      </c>
      <c r="J3" s="2"/>
      <c r="K3" s="2">
        <v>0.02</v>
      </c>
      <c r="L3" s="2">
        <v>5.3</v>
      </c>
      <c r="M3" s="2">
        <v>0.071</v>
      </c>
      <c r="N3" s="2"/>
      <c r="O3" s="2"/>
      <c r="P3" s="2">
        <v>0.04</v>
      </c>
      <c r="Q3" s="2"/>
      <c r="R3" s="2"/>
      <c r="S3" s="2"/>
      <c r="T3" s="2">
        <v>2.5</v>
      </c>
      <c r="U3" s="2">
        <v>3.2</v>
      </c>
      <c r="V3" s="2">
        <v>3.64</v>
      </c>
      <c r="W3" s="2"/>
      <c r="X3" s="2">
        <v>81.8</v>
      </c>
      <c r="Y3" s="2">
        <v>0.003</v>
      </c>
      <c r="Z3" s="2"/>
      <c r="AA3" s="2">
        <v>1.2</v>
      </c>
      <c r="AB3" s="2"/>
      <c r="AC3" s="2">
        <v>1</v>
      </c>
      <c r="AD3" s="2"/>
      <c r="AE3" s="2">
        <v>2.68</v>
      </c>
      <c r="AF3" s="2"/>
      <c r="AG3" s="2">
        <v>0.314</v>
      </c>
      <c r="AH3" s="2">
        <v>0.05</v>
      </c>
      <c r="AI3" s="2">
        <v>4</v>
      </c>
      <c r="AJ3" s="2">
        <v>158</v>
      </c>
      <c r="AK3" s="2">
        <v>4</v>
      </c>
      <c r="AL3" s="2"/>
      <c r="AM3" s="2"/>
      <c r="AN3" s="2"/>
      <c r="AO3" s="2"/>
      <c r="AP3" s="2"/>
    </row>
    <row r="4" spans="1:42" ht="12.75">
      <c r="A4" s="2" t="s">
        <v>69</v>
      </c>
      <c r="B4" s="2">
        <v>36983</v>
      </c>
      <c r="C4" s="2">
        <v>1015</v>
      </c>
      <c r="D4" s="2">
        <v>22.2</v>
      </c>
      <c r="E4" s="2">
        <v>6.83</v>
      </c>
      <c r="F4" s="2">
        <v>255</v>
      </c>
      <c r="G4" s="2">
        <v>0.23</v>
      </c>
      <c r="H4" s="2">
        <v>6.6</v>
      </c>
      <c r="I4" s="2">
        <v>119</v>
      </c>
      <c r="J4" s="2"/>
      <c r="K4" s="2">
        <v>0.02</v>
      </c>
      <c r="L4" s="2">
        <v>5.1</v>
      </c>
      <c r="M4" s="2">
        <v>0.026</v>
      </c>
      <c r="N4" s="2"/>
      <c r="O4" s="2"/>
      <c r="P4" s="2">
        <v>0.03</v>
      </c>
      <c r="Q4" s="2"/>
      <c r="R4" s="2"/>
      <c r="S4" s="2"/>
      <c r="T4" s="2">
        <v>1.5</v>
      </c>
      <c r="U4" s="2">
        <v>14</v>
      </c>
      <c r="V4" s="2">
        <v>7.66</v>
      </c>
      <c r="W4" s="2"/>
      <c r="X4" s="2">
        <v>52</v>
      </c>
      <c r="Y4" s="2">
        <v>0.003</v>
      </c>
      <c r="Z4" s="2"/>
      <c r="AA4" s="2">
        <v>0.85</v>
      </c>
      <c r="AB4" s="2"/>
      <c r="AC4" s="2">
        <v>0.16</v>
      </c>
      <c r="AD4" s="2"/>
      <c r="AE4" s="2">
        <v>2.53</v>
      </c>
      <c r="AF4" s="2"/>
      <c r="AG4" s="2">
        <v>0.397</v>
      </c>
      <c r="AH4" s="2">
        <v>0.04</v>
      </c>
      <c r="AI4" s="2">
        <v>3</v>
      </c>
      <c r="AJ4" s="2">
        <v>142</v>
      </c>
      <c r="AK4" s="2">
        <v>3</v>
      </c>
      <c r="AL4" s="2"/>
      <c r="AM4" s="2"/>
      <c r="AN4" s="2"/>
      <c r="AO4" s="2"/>
      <c r="AP4" s="2"/>
    </row>
    <row r="5" spans="1:42" ht="12.75">
      <c r="A5" s="2" t="s">
        <v>69</v>
      </c>
      <c r="B5" s="2">
        <v>37075</v>
      </c>
      <c r="C5" s="2">
        <v>1230</v>
      </c>
      <c r="D5" s="2">
        <v>22.4</v>
      </c>
      <c r="E5" s="2">
        <v>7.18</v>
      </c>
      <c r="F5" s="2">
        <v>186</v>
      </c>
      <c r="G5" s="2">
        <v>0.22</v>
      </c>
      <c r="H5" s="2">
        <v>5.2</v>
      </c>
      <c r="I5" s="2">
        <v>120</v>
      </c>
      <c r="J5" s="2"/>
      <c r="K5" s="2">
        <v>0.02</v>
      </c>
      <c r="L5" s="2">
        <v>4.7</v>
      </c>
      <c r="M5" s="2">
        <v>0.195</v>
      </c>
      <c r="N5" s="2"/>
      <c r="O5" s="2"/>
      <c r="P5" s="2">
        <v>0.03</v>
      </c>
      <c r="Q5" s="2"/>
      <c r="R5" s="2"/>
      <c r="S5" s="2"/>
      <c r="T5" s="2">
        <v>2</v>
      </c>
      <c r="U5" s="2">
        <v>5.3</v>
      </c>
      <c r="V5" s="2">
        <v>3.42</v>
      </c>
      <c r="W5" s="2"/>
      <c r="X5" s="2">
        <v>52.9</v>
      </c>
      <c r="Y5" s="2">
        <v>0.003</v>
      </c>
      <c r="Z5" s="2"/>
      <c r="AA5" s="2">
        <v>0.887</v>
      </c>
      <c r="AB5" s="2"/>
      <c r="AC5" s="2">
        <v>0.16</v>
      </c>
      <c r="AD5" s="2"/>
      <c r="AE5" s="2">
        <v>2.56</v>
      </c>
      <c r="AF5" s="2"/>
      <c r="AG5" s="2">
        <v>0.253</v>
      </c>
      <c r="AH5" s="2">
        <v>0.23</v>
      </c>
      <c r="AI5" s="2">
        <v>2.5</v>
      </c>
      <c r="AJ5" s="2">
        <v>164</v>
      </c>
      <c r="AK5" s="2">
        <v>2.5</v>
      </c>
      <c r="AL5" s="2"/>
      <c r="AM5" s="2"/>
      <c r="AN5" s="2"/>
      <c r="AO5" s="2"/>
      <c r="AP5" s="2"/>
    </row>
    <row r="6" spans="1:42" ht="12.75">
      <c r="A6" s="2" t="s">
        <v>69</v>
      </c>
      <c r="B6" s="2">
        <v>37182</v>
      </c>
      <c r="C6" s="2">
        <v>1155</v>
      </c>
      <c r="D6" s="2">
        <v>22.4</v>
      </c>
      <c r="E6" s="2">
        <v>7.18</v>
      </c>
      <c r="F6" s="2">
        <v>225</v>
      </c>
      <c r="G6" s="2"/>
      <c r="H6" s="2">
        <v>4</v>
      </c>
      <c r="I6" s="2">
        <v>121</v>
      </c>
      <c r="J6" s="2"/>
      <c r="K6" s="2">
        <v>0.02</v>
      </c>
      <c r="L6" s="2">
        <v>5</v>
      </c>
      <c r="M6" s="2">
        <v>0.1</v>
      </c>
      <c r="N6" s="2"/>
      <c r="O6" s="2"/>
      <c r="P6" s="2">
        <v>0.02</v>
      </c>
      <c r="Q6" s="2"/>
      <c r="R6" s="2"/>
      <c r="S6" s="2"/>
      <c r="T6" s="2">
        <v>5</v>
      </c>
      <c r="U6" s="2">
        <v>4.2</v>
      </c>
      <c r="V6" s="2">
        <v>3.93</v>
      </c>
      <c r="W6" s="2"/>
      <c r="X6" s="2">
        <v>52.9</v>
      </c>
      <c r="Y6" s="2">
        <v>0.002</v>
      </c>
      <c r="Z6" s="2"/>
      <c r="AA6" s="2">
        <v>0.896</v>
      </c>
      <c r="AB6" s="2"/>
      <c r="AC6" s="2">
        <v>0.166</v>
      </c>
      <c r="AD6" s="2"/>
      <c r="AE6" s="2">
        <v>3.63</v>
      </c>
      <c r="AF6" s="2"/>
      <c r="AG6" s="2">
        <v>0.18</v>
      </c>
      <c r="AH6" s="2">
        <v>0.06</v>
      </c>
      <c r="AI6" s="2">
        <v>0.7</v>
      </c>
      <c r="AJ6" s="2">
        <v>90</v>
      </c>
      <c r="AK6" s="2">
        <v>0.7</v>
      </c>
      <c r="AL6" s="2">
        <v>0</v>
      </c>
      <c r="AM6" s="2">
        <v>0.003</v>
      </c>
      <c r="AN6" s="2"/>
      <c r="AO6" s="2"/>
      <c r="AP6" s="2"/>
    </row>
    <row r="7" spans="1:42" ht="12.75">
      <c r="A7" s="2" t="s">
        <v>69</v>
      </c>
      <c r="B7" s="2">
        <v>37258</v>
      </c>
      <c r="C7" s="2">
        <v>1050</v>
      </c>
      <c r="D7" s="2">
        <v>22</v>
      </c>
      <c r="E7" s="2">
        <v>7.42</v>
      </c>
      <c r="F7" s="2">
        <v>224</v>
      </c>
      <c r="G7" s="2">
        <v>0.21</v>
      </c>
      <c r="H7" s="2">
        <v>2</v>
      </c>
      <c r="I7" s="2">
        <v>120</v>
      </c>
      <c r="J7" s="2"/>
      <c r="K7" s="2">
        <v>0.02</v>
      </c>
      <c r="L7" s="2">
        <v>3.63</v>
      </c>
      <c r="M7" s="2">
        <v>0.079</v>
      </c>
      <c r="N7" s="2"/>
      <c r="O7" s="2"/>
      <c r="P7" s="2">
        <v>0.03</v>
      </c>
      <c r="Q7" s="2"/>
      <c r="R7" s="2"/>
      <c r="S7" s="2"/>
      <c r="T7" s="2">
        <v>2.8</v>
      </c>
      <c r="U7" s="2">
        <v>1.5</v>
      </c>
      <c r="V7" s="2">
        <v>2.48</v>
      </c>
      <c r="W7" s="2"/>
      <c r="X7" s="2">
        <v>42</v>
      </c>
      <c r="Y7" s="2">
        <v>0.003</v>
      </c>
      <c r="Z7" s="2"/>
      <c r="AA7" s="2">
        <v>0.798</v>
      </c>
      <c r="AB7" s="2"/>
      <c r="AC7" s="2">
        <v>0.163</v>
      </c>
      <c r="AD7" s="2"/>
      <c r="AE7" s="2">
        <v>2.42</v>
      </c>
      <c r="AF7" s="2"/>
      <c r="AG7" s="2">
        <v>0.19</v>
      </c>
      <c r="AH7" s="2">
        <v>0.09</v>
      </c>
      <c r="AI7" s="2">
        <v>1.5</v>
      </c>
      <c r="AJ7" s="2">
        <v>158</v>
      </c>
      <c r="AK7" s="2">
        <v>1.8</v>
      </c>
      <c r="AL7" s="2">
        <v>0.002</v>
      </c>
      <c r="AM7" s="2">
        <v>0.005</v>
      </c>
      <c r="AN7" s="2">
        <v>0.005</v>
      </c>
      <c r="AO7" s="2">
        <v>0.005</v>
      </c>
      <c r="AP7" s="2"/>
    </row>
    <row r="8" spans="1:42" ht="12.75">
      <c r="A8" s="2" t="s">
        <v>69</v>
      </c>
      <c r="B8" s="2">
        <v>37349</v>
      </c>
      <c r="C8" s="2">
        <v>1145</v>
      </c>
      <c r="D8" s="2">
        <v>22</v>
      </c>
      <c r="E8" s="2">
        <v>7.83</v>
      </c>
      <c r="F8" s="2">
        <v>259</v>
      </c>
      <c r="G8" s="2">
        <v>0.02</v>
      </c>
      <c r="H8" s="2">
        <v>2.3</v>
      </c>
      <c r="I8" s="2">
        <v>111</v>
      </c>
      <c r="J8" s="2"/>
      <c r="K8" s="2">
        <v>0.02</v>
      </c>
      <c r="L8" s="2">
        <v>3.93</v>
      </c>
      <c r="M8" s="2">
        <v>0.06</v>
      </c>
      <c r="N8" s="2"/>
      <c r="O8" s="2"/>
      <c r="P8" s="2">
        <v>0.024</v>
      </c>
      <c r="Q8" s="2"/>
      <c r="R8" s="2"/>
      <c r="S8" s="2"/>
      <c r="T8" s="2">
        <v>2.8</v>
      </c>
      <c r="U8" s="2">
        <v>0.4</v>
      </c>
      <c r="V8" s="2">
        <v>0.49</v>
      </c>
      <c r="W8" s="2"/>
      <c r="X8" s="2">
        <v>49.8</v>
      </c>
      <c r="Y8" s="2">
        <v>0.001</v>
      </c>
      <c r="Z8" s="2"/>
      <c r="AA8" s="2">
        <v>0.822</v>
      </c>
      <c r="AB8" s="2"/>
      <c r="AC8" s="2">
        <v>0.16</v>
      </c>
      <c r="AD8" s="2"/>
      <c r="AE8" s="2">
        <v>2.36</v>
      </c>
      <c r="AF8" s="2"/>
      <c r="AG8" s="2">
        <v>0.218</v>
      </c>
      <c r="AH8" s="2">
        <v>0.079</v>
      </c>
      <c r="AI8" s="2"/>
      <c r="AJ8" s="2">
        <v>150</v>
      </c>
      <c r="AK8" s="2"/>
      <c r="AL8" s="2">
        <v>0.0005</v>
      </c>
      <c r="AM8" s="2">
        <v>0.023</v>
      </c>
      <c r="AN8" s="2">
        <v>0.007</v>
      </c>
      <c r="AO8" s="2">
        <v>0.007</v>
      </c>
      <c r="AP8" s="2"/>
    </row>
    <row r="9" spans="1:42" ht="12.75">
      <c r="A9" s="2" t="s">
        <v>69</v>
      </c>
      <c r="B9" s="2">
        <v>37439</v>
      </c>
      <c r="C9" s="2">
        <v>1300</v>
      </c>
      <c r="D9" s="2">
        <v>23</v>
      </c>
      <c r="E9" s="2">
        <v>7.47</v>
      </c>
      <c r="F9" s="2">
        <v>258</v>
      </c>
      <c r="G9" s="2">
        <v>-2.78</v>
      </c>
      <c r="H9" s="2">
        <v>1.4</v>
      </c>
      <c r="I9" s="2">
        <v>117</v>
      </c>
      <c r="J9" s="2"/>
      <c r="K9" s="2">
        <v>0.02</v>
      </c>
      <c r="L9" s="2">
        <v>3.75</v>
      </c>
      <c r="M9" s="2">
        <v>0.056</v>
      </c>
      <c r="N9" s="2"/>
      <c r="O9" s="2"/>
      <c r="P9" s="2">
        <v>0.02</v>
      </c>
      <c r="Q9" s="2"/>
      <c r="R9" s="2"/>
      <c r="S9" s="2"/>
      <c r="T9" s="2">
        <v>2.3</v>
      </c>
      <c r="U9" s="2">
        <v>0.4</v>
      </c>
      <c r="V9" s="2">
        <v>4.03</v>
      </c>
      <c r="W9" s="2"/>
      <c r="X9" s="2">
        <v>48.9</v>
      </c>
      <c r="Y9" s="2">
        <v>0.001</v>
      </c>
      <c r="Z9" s="2"/>
      <c r="AA9" s="2">
        <v>0.818</v>
      </c>
      <c r="AB9" s="2"/>
      <c r="AC9" s="2">
        <v>0.16</v>
      </c>
      <c r="AD9" s="2"/>
      <c r="AE9" s="2">
        <v>2.1</v>
      </c>
      <c r="AF9" s="2"/>
      <c r="AG9" s="2">
        <v>0.113</v>
      </c>
      <c r="AH9" s="2">
        <v>0.043</v>
      </c>
      <c r="AI9" s="2"/>
      <c r="AJ9" s="2">
        <v>160</v>
      </c>
      <c r="AK9" s="2"/>
      <c r="AL9" s="2">
        <v>0.0001</v>
      </c>
      <c r="AM9" s="2">
        <v>0.023</v>
      </c>
      <c r="AN9" s="2">
        <v>0.005</v>
      </c>
      <c r="AO9" s="2">
        <v>0.005</v>
      </c>
      <c r="AP9" s="2"/>
    </row>
    <row r="10" spans="1:42" ht="12.75">
      <c r="A10" s="2" t="s">
        <v>69</v>
      </c>
      <c r="B10" s="2">
        <v>37552</v>
      </c>
      <c r="C10" s="2">
        <v>1120</v>
      </c>
      <c r="D10" s="2">
        <v>23</v>
      </c>
      <c r="E10" s="2">
        <v>7.46</v>
      </c>
      <c r="F10" s="2">
        <v>256</v>
      </c>
      <c r="G10" s="2">
        <v>0.9</v>
      </c>
      <c r="H10" s="2">
        <v>1.5</v>
      </c>
      <c r="I10" s="2">
        <v>121</v>
      </c>
      <c r="J10" s="2"/>
      <c r="K10" s="2">
        <v>0.2</v>
      </c>
      <c r="L10" s="2">
        <v>4.51</v>
      </c>
      <c r="M10" s="2">
        <v>0.09</v>
      </c>
      <c r="N10" s="2"/>
      <c r="O10" s="2"/>
      <c r="P10" s="2">
        <v>0.03</v>
      </c>
      <c r="Q10" s="2"/>
      <c r="R10" s="2"/>
      <c r="S10" s="2"/>
      <c r="T10" s="2">
        <v>2.3</v>
      </c>
      <c r="U10" s="2">
        <v>1</v>
      </c>
      <c r="V10" s="2">
        <v>3.4</v>
      </c>
      <c r="W10" s="2"/>
      <c r="X10" s="2">
        <v>47.6</v>
      </c>
      <c r="Y10" s="2">
        <v>0.01</v>
      </c>
      <c r="Z10" s="2"/>
      <c r="AA10" s="2">
        <v>0.838</v>
      </c>
      <c r="AB10" s="2"/>
      <c r="AC10" s="2">
        <v>0.505</v>
      </c>
      <c r="AD10" s="2"/>
      <c r="AE10" s="2">
        <v>2.57</v>
      </c>
      <c r="AF10" s="2"/>
      <c r="AG10" s="2">
        <v>0.11</v>
      </c>
      <c r="AH10" s="2">
        <v>0.2</v>
      </c>
      <c r="AI10" s="2"/>
      <c r="AJ10" s="2">
        <v>90</v>
      </c>
      <c r="AK10" s="2"/>
      <c r="AL10" s="2">
        <v>0.005</v>
      </c>
      <c r="AM10" s="2">
        <v>0.05</v>
      </c>
      <c r="AN10" s="2"/>
      <c r="AO10" s="2"/>
      <c r="AP10" s="2"/>
    </row>
    <row r="11" spans="1:42" ht="12.75">
      <c r="A11" s="2" t="s">
        <v>69</v>
      </c>
      <c r="B11" s="2">
        <v>37627</v>
      </c>
      <c r="C11" s="2">
        <v>1000</v>
      </c>
      <c r="D11" s="2">
        <v>22.8</v>
      </c>
      <c r="E11" s="2">
        <v>7.48</v>
      </c>
      <c r="F11" s="2">
        <v>257</v>
      </c>
      <c r="G11" s="2">
        <v>0.59</v>
      </c>
      <c r="H11" s="2">
        <v>1</v>
      </c>
      <c r="I11" s="2">
        <v>130</v>
      </c>
      <c r="J11" s="2"/>
      <c r="K11" s="2">
        <v>0.037</v>
      </c>
      <c r="L11" s="2">
        <v>4.73</v>
      </c>
      <c r="M11" s="2">
        <v>0.13</v>
      </c>
      <c r="N11" s="2"/>
      <c r="O11" s="2"/>
      <c r="P11" s="2">
        <v>0.03</v>
      </c>
      <c r="Q11" s="2"/>
      <c r="R11" s="2"/>
      <c r="S11" s="2"/>
      <c r="T11" s="2">
        <v>2.5</v>
      </c>
      <c r="U11" s="2">
        <v>1.7</v>
      </c>
      <c r="V11" s="2">
        <v>3.8</v>
      </c>
      <c r="W11" s="2"/>
      <c r="X11" s="2">
        <v>48.4</v>
      </c>
      <c r="Y11" s="2">
        <v>0.003</v>
      </c>
      <c r="Z11" s="2"/>
      <c r="AA11" s="2">
        <v>0.837</v>
      </c>
      <c r="AB11" s="2"/>
      <c r="AC11" s="2">
        <v>0.048</v>
      </c>
      <c r="AD11" s="2"/>
      <c r="AE11" s="2">
        <v>2.59</v>
      </c>
      <c r="AF11" s="2"/>
      <c r="AG11" s="2">
        <v>0.12</v>
      </c>
      <c r="AH11" s="2">
        <v>0.2</v>
      </c>
      <c r="AI11" s="2"/>
      <c r="AJ11" s="2">
        <v>149</v>
      </c>
      <c r="AK11" s="2"/>
      <c r="AL11" s="2">
        <v>0.003</v>
      </c>
      <c r="AM11" s="2">
        <v>0.01</v>
      </c>
      <c r="AN11" s="2"/>
      <c r="AO11" s="2"/>
      <c r="AP11" s="2"/>
    </row>
    <row r="12" spans="1:42" ht="12.75">
      <c r="A12" s="2" t="s">
        <v>69</v>
      </c>
      <c r="B12" s="2">
        <v>37714</v>
      </c>
      <c r="C12" s="2">
        <v>1030</v>
      </c>
      <c r="D12" s="2">
        <v>22.8</v>
      </c>
      <c r="E12" s="2">
        <v>7.46</v>
      </c>
      <c r="F12" s="2">
        <v>258</v>
      </c>
      <c r="G12" s="2">
        <v>0.11</v>
      </c>
      <c r="H12" s="2">
        <v>3.1</v>
      </c>
      <c r="I12" s="2">
        <v>128</v>
      </c>
      <c r="J12" s="2"/>
      <c r="K12" s="2">
        <v>0.037</v>
      </c>
      <c r="L12" s="2">
        <v>4.38</v>
      </c>
      <c r="M12" s="2">
        <v>0.11</v>
      </c>
      <c r="N12" s="2"/>
      <c r="O12" s="2"/>
      <c r="P12" s="2">
        <v>0.032</v>
      </c>
      <c r="Q12" s="2"/>
      <c r="R12" s="2"/>
      <c r="S12" s="2"/>
      <c r="T12" s="2">
        <v>1.8</v>
      </c>
      <c r="U12" s="2">
        <v>1.3</v>
      </c>
      <c r="V12" s="2">
        <v>4.5</v>
      </c>
      <c r="W12" s="2"/>
      <c r="X12" s="2">
        <v>48.6</v>
      </c>
      <c r="Y12" s="2">
        <v>0.002</v>
      </c>
      <c r="Z12" s="2"/>
      <c r="AA12" s="2">
        <v>0.861</v>
      </c>
      <c r="AB12" s="2"/>
      <c r="AC12" s="2">
        <v>0.1</v>
      </c>
      <c r="AD12" s="2"/>
      <c r="AE12" s="2">
        <v>2.48</v>
      </c>
      <c r="AF12" s="2"/>
      <c r="AG12" s="2">
        <v>0.13</v>
      </c>
      <c r="AH12" s="2">
        <v>0.4</v>
      </c>
      <c r="AI12" s="2"/>
      <c r="AJ12" s="2">
        <v>136</v>
      </c>
      <c r="AK12" s="2"/>
      <c r="AL12" s="2">
        <v>0.003</v>
      </c>
      <c r="AM12" s="2">
        <v>0.01</v>
      </c>
      <c r="AN12" s="2"/>
      <c r="AO12" s="2"/>
      <c r="AP12" s="2"/>
    </row>
    <row r="13" spans="1:42" ht="12.75">
      <c r="A13" s="2" t="s">
        <v>69</v>
      </c>
      <c r="B13" s="2">
        <v>37804</v>
      </c>
      <c r="C13" s="2">
        <v>950</v>
      </c>
      <c r="D13" s="2"/>
      <c r="E13" s="2">
        <v>7.38</v>
      </c>
      <c r="F13" s="2">
        <v>258</v>
      </c>
      <c r="G13" s="2">
        <v>1.16</v>
      </c>
      <c r="H13" s="2">
        <v>2.6</v>
      </c>
      <c r="I13" s="2">
        <v>128</v>
      </c>
      <c r="J13" s="2"/>
      <c r="K13" s="2">
        <v>0.05</v>
      </c>
      <c r="L13" s="2">
        <v>4.43</v>
      </c>
      <c r="M13" s="2">
        <v>0.15</v>
      </c>
      <c r="N13" s="2"/>
      <c r="O13" s="2"/>
      <c r="P13" s="2">
        <v>0.022</v>
      </c>
      <c r="Q13" s="2"/>
      <c r="R13" s="2"/>
      <c r="S13" s="2"/>
      <c r="T13" s="2"/>
      <c r="U13" s="2">
        <v>5.6</v>
      </c>
      <c r="V13" s="2">
        <v>4.2</v>
      </c>
      <c r="W13" s="2"/>
      <c r="X13" s="2">
        <v>49.2</v>
      </c>
      <c r="Y13" s="2"/>
      <c r="Z13" s="2"/>
      <c r="AA13" s="2">
        <v>0.874</v>
      </c>
      <c r="AB13" s="2"/>
      <c r="AC13" s="2">
        <v>0.078</v>
      </c>
      <c r="AD13" s="2"/>
      <c r="AE13" s="2">
        <v>2.48</v>
      </c>
      <c r="AF13" s="2"/>
      <c r="AG13" s="2">
        <v>0.14</v>
      </c>
      <c r="AH13" s="2">
        <v>0.2</v>
      </c>
      <c r="AI13" s="2"/>
      <c r="AJ13" s="2">
        <v>77</v>
      </c>
      <c r="AK13" s="2"/>
      <c r="AL13" s="2">
        <v>0.003</v>
      </c>
      <c r="AM13" s="2"/>
      <c r="AN13" s="2"/>
      <c r="AO13" s="2"/>
      <c r="AP13" s="2"/>
    </row>
    <row r="14" spans="1:42" ht="12.75">
      <c r="A14" s="2" t="s">
        <v>69</v>
      </c>
      <c r="B14" s="2">
        <v>37895</v>
      </c>
      <c r="C14" s="2">
        <v>1430</v>
      </c>
      <c r="D14" s="2"/>
      <c r="E14" s="2">
        <v>7.19</v>
      </c>
      <c r="F14" s="2">
        <v>258</v>
      </c>
      <c r="G14" s="2"/>
      <c r="H14" s="2">
        <v>0.6</v>
      </c>
      <c r="I14" s="2">
        <v>137</v>
      </c>
      <c r="J14" s="2"/>
      <c r="K14" s="2">
        <v>0.037</v>
      </c>
      <c r="L14" s="2">
        <v>4.6</v>
      </c>
      <c r="M14" s="2">
        <v>0.06</v>
      </c>
      <c r="N14" s="2"/>
      <c r="O14" s="2"/>
      <c r="P14" s="2">
        <v>0.023</v>
      </c>
      <c r="Q14" s="2"/>
      <c r="R14" s="2"/>
      <c r="S14" s="2"/>
      <c r="T14" s="2"/>
      <c r="U14" s="2"/>
      <c r="V14" s="2">
        <v>0.92</v>
      </c>
      <c r="W14" s="2"/>
      <c r="X14" s="2">
        <v>49.5</v>
      </c>
      <c r="Y14" s="2"/>
      <c r="Z14" s="2"/>
      <c r="AA14" s="2">
        <v>0.889</v>
      </c>
      <c r="AB14" s="2"/>
      <c r="AC14" s="2">
        <v>0.11</v>
      </c>
      <c r="AD14" s="2"/>
      <c r="AE14" s="2">
        <v>2.32</v>
      </c>
      <c r="AF14" s="2"/>
      <c r="AG14" s="2">
        <v>0.122</v>
      </c>
      <c r="AH14" s="2">
        <v>0.19</v>
      </c>
      <c r="AI14" s="2"/>
      <c r="AJ14" s="2">
        <v>155</v>
      </c>
      <c r="AK14" s="2"/>
      <c r="AL14" s="2">
        <v>0.0003</v>
      </c>
      <c r="AM14" s="2"/>
      <c r="AN14" s="2"/>
      <c r="AO14" s="2"/>
      <c r="AP14" s="2"/>
    </row>
    <row r="15" spans="1:42" ht="12.75">
      <c r="A15" s="2" t="s">
        <v>69</v>
      </c>
      <c r="B15" s="2">
        <v>37991</v>
      </c>
      <c r="C15" s="2">
        <v>1300</v>
      </c>
      <c r="D15" s="2"/>
      <c r="E15" s="2">
        <v>6.97</v>
      </c>
      <c r="F15" s="2">
        <v>277</v>
      </c>
      <c r="G15" s="2">
        <v>0.03</v>
      </c>
      <c r="H15" s="2"/>
      <c r="I15" s="2">
        <v>123</v>
      </c>
      <c r="J15" s="2"/>
      <c r="K15" s="2">
        <v>0.04</v>
      </c>
      <c r="L15" s="2">
        <v>4.65</v>
      </c>
      <c r="M15" s="2">
        <v>0.06</v>
      </c>
      <c r="N15" s="2"/>
      <c r="O15" s="2"/>
      <c r="P15" s="2"/>
      <c r="Q15" s="2"/>
      <c r="R15" s="2"/>
      <c r="S15" s="2"/>
      <c r="T15" s="2"/>
      <c r="U15" s="2"/>
      <c r="V15" s="2">
        <v>2.17</v>
      </c>
      <c r="W15" s="2"/>
      <c r="X15" s="2">
        <v>48.5</v>
      </c>
      <c r="Y15" s="2"/>
      <c r="Z15" s="2"/>
      <c r="AA15" s="2">
        <v>0.828</v>
      </c>
      <c r="AB15" s="2"/>
      <c r="AC15" s="2">
        <v>0.12</v>
      </c>
      <c r="AD15" s="2"/>
      <c r="AE15" s="2">
        <v>2.48</v>
      </c>
      <c r="AF15" s="2"/>
      <c r="AG15" s="2">
        <v>0.122</v>
      </c>
      <c r="AH15" s="2">
        <v>0.15</v>
      </c>
      <c r="AI15" s="2"/>
      <c r="AJ15" s="2">
        <v>155</v>
      </c>
      <c r="AK15" s="2"/>
      <c r="AL15" s="2">
        <v>0.0003</v>
      </c>
      <c r="AM15" s="2"/>
      <c r="AN15" s="2"/>
      <c r="AO15" s="2"/>
      <c r="AP15" s="2"/>
    </row>
    <row r="16" spans="1:42" ht="12.75">
      <c r="A16" s="2" t="s">
        <v>69</v>
      </c>
      <c r="B16" s="2">
        <v>38545</v>
      </c>
      <c r="C16" s="2">
        <v>1030</v>
      </c>
      <c r="D16" s="2"/>
      <c r="E16" s="2">
        <v>6.97</v>
      </c>
      <c r="F16" s="2">
        <v>241</v>
      </c>
      <c r="G16" s="2">
        <v>3.87</v>
      </c>
      <c r="H16" s="2"/>
      <c r="I16" s="2">
        <v>134</v>
      </c>
      <c r="J16" s="2"/>
      <c r="K16" s="2"/>
      <c r="L16" s="2">
        <v>6.14</v>
      </c>
      <c r="M16" s="2">
        <v>0.051</v>
      </c>
      <c r="N16" s="2"/>
      <c r="O16" s="2"/>
      <c r="P16" s="2">
        <v>0.027</v>
      </c>
      <c r="Q16" s="2"/>
      <c r="R16" s="2"/>
      <c r="S16" s="2"/>
      <c r="T16" s="2"/>
      <c r="U16" s="2"/>
      <c r="V16" s="2">
        <v>1.53</v>
      </c>
      <c r="W16" s="2"/>
      <c r="X16" s="2">
        <v>52.7</v>
      </c>
      <c r="Y16" s="2"/>
      <c r="Z16" s="2"/>
      <c r="AA16" s="2">
        <v>0.917</v>
      </c>
      <c r="AB16" s="2"/>
      <c r="AC16" s="2">
        <v>0.13</v>
      </c>
      <c r="AD16" s="2"/>
      <c r="AE16" s="2">
        <v>2.78</v>
      </c>
      <c r="AF16" s="2"/>
      <c r="AG16" s="2">
        <v>0.124</v>
      </c>
      <c r="AH16" s="2">
        <v>0.25</v>
      </c>
      <c r="AI16" s="2"/>
      <c r="AJ16" s="2">
        <v>127</v>
      </c>
      <c r="AK16" s="2"/>
      <c r="AL16" s="2">
        <v>0.0035</v>
      </c>
      <c r="AM16" s="2"/>
      <c r="AN16" s="2"/>
      <c r="AO16" s="2"/>
      <c r="AP16" s="2"/>
    </row>
    <row r="17" spans="1:42" ht="12.75">
      <c r="A17" s="2" t="s">
        <v>69</v>
      </c>
      <c r="B17" s="2">
        <v>38629</v>
      </c>
      <c r="C17" s="2">
        <v>1030</v>
      </c>
      <c r="D17" s="2"/>
      <c r="E17" s="2">
        <v>6.57</v>
      </c>
      <c r="F17" s="2">
        <v>261</v>
      </c>
      <c r="G17" s="2">
        <v>10.66</v>
      </c>
      <c r="H17" s="2"/>
      <c r="I17" s="2">
        <v>123</v>
      </c>
      <c r="J17" s="2"/>
      <c r="K17" s="2"/>
      <c r="L17" s="2">
        <v>6.48</v>
      </c>
      <c r="M17" s="2">
        <v>0.043</v>
      </c>
      <c r="N17" s="2"/>
      <c r="O17" s="2"/>
      <c r="P17" s="2">
        <v>0.029</v>
      </c>
      <c r="Q17" s="2"/>
      <c r="R17" s="2"/>
      <c r="S17" s="2"/>
      <c r="T17" s="2"/>
      <c r="U17" s="2"/>
      <c r="V17" s="2">
        <v>2.24</v>
      </c>
      <c r="W17" s="2"/>
      <c r="X17" s="2">
        <v>49.1</v>
      </c>
      <c r="Y17" s="2"/>
      <c r="Z17" s="2"/>
      <c r="AA17" s="2">
        <v>0.898</v>
      </c>
      <c r="AB17" s="2"/>
      <c r="AC17" s="2">
        <v>0.12</v>
      </c>
      <c r="AD17" s="2"/>
      <c r="AE17" s="2">
        <v>2.6</v>
      </c>
      <c r="AF17" s="2"/>
      <c r="AG17" s="2">
        <v>0.14</v>
      </c>
      <c r="AH17" s="2">
        <v>0.11</v>
      </c>
      <c r="AI17" s="2"/>
      <c r="AJ17" s="2">
        <v>147</v>
      </c>
      <c r="AK17" s="2"/>
      <c r="AL17" s="2">
        <v>0.0035</v>
      </c>
      <c r="AM17" s="2"/>
      <c r="AN17" s="2"/>
      <c r="AO17" s="2"/>
      <c r="AP17" s="2"/>
    </row>
    <row r="18" spans="1:42" ht="12.75">
      <c r="A18" s="2" t="s">
        <v>69</v>
      </c>
      <c r="B18" s="2">
        <v>38265</v>
      </c>
      <c r="C18" s="2">
        <v>945</v>
      </c>
      <c r="D18" s="2"/>
      <c r="E18" s="2">
        <v>7.37</v>
      </c>
      <c r="F18" s="2">
        <v>263</v>
      </c>
      <c r="G18" s="2">
        <v>0.01</v>
      </c>
      <c r="H18" s="2">
        <v>5.5</v>
      </c>
      <c r="I18" s="2">
        <v>129</v>
      </c>
      <c r="J18" s="2"/>
      <c r="K18" s="2">
        <v>0.04</v>
      </c>
      <c r="L18" s="2">
        <v>4.87</v>
      </c>
      <c r="M18" s="2">
        <v>0.1</v>
      </c>
      <c r="N18" s="2"/>
      <c r="O18" s="2"/>
      <c r="P18" s="2"/>
      <c r="Q18" s="2"/>
      <c r="R18" s="2"/>
      <c r="S18" s="2"/>
      <c r="T18" s="2"/>
      <c r="U18" s="2"/>
      <c r="V18" s="2">
        <v>0.85</v>
      </c>
      <c r="W18" s="2"/>
      <c r="X18" s="2">
        <v>51.8</v>
      </c>
      <c r="Y18" s="2"/>
      <c r="Z18" s="2"/>
      <c r="AA18" s="2">
        <v>0.915</v>
      </c>
      <c r="AB18" s="2"/>
      <c r="AC18" s="2">
        <v>0.12</v>
      </c>
      <c r="AD18" s="2"/>
      <c r="AE18" s="2">
        <v>2.72</v>
      </c>
      <c r="AF18" s="2"/>
      <c r="AG18" s="2">
        <v>0.19</v>
      </c>
      <c r="AH18" s="2">
        <v>0.26</v>
      </c>
      <c r="AI18" s="2"/>
      <c r="AJ18" s="2">
        <v>117</v>
      </c>
      <c r="AK18" s="2"/>
      <c r="AL18" s="2">
        <v>0.0003</v>
      </c>
      <c r="AM18" s="2"/>
      <c r="AN18" s="2"/>
      <c r="AO18" s="2"/>
      <c r="AP18" s="2"/>
    </row>
    <row r="19" spans="1:42" ht="12.75">
      <c r="A19" s="2" t="s">
        <v>69</v>
      </c>
      <c r="B19" s="2">
        <v>38078</v>
      </c>
      <c r="C19" s="2">
        <v>845</v>
      </c>
      <c r="D19" s="2">
        <v>22.3</v>
      </c>
      <c r="E19" s="2">
        <v>7.22</v>
      </c>
      <c r="F19" s="2">
        <v>279</v>
      </c>
      <c r="G19" s="2"/>
      <c r="H19" s="2">
        <v>25.8</v>
      </c>
      <c r="I19" s="2">
        <v>126</v>
      </c>
      <c r="J19" s="2"/>
      <c r="K19" s="2">
        <v>0.04</v>
      </c>
      <c r="L19" s="2">
        <v>4.36</v>
      </c>
      <c r="M19" s="2">
        <v>0.04</v>
      </c>
      <c r="N19" s="2"/>
      <c r="O19" s="2"/>
      <c r="P19" s="2">
        <v>0.016</v>
      </c>
      <c r="Q19" s="2"/>
      <c r="R19" s="2"/>
      <c r="S19" s="2"/>
      <c r="T19" s="2"/>
      <c r="U19" s="2"/>
      <c r="V19" s="2">
        <v>5.47</v>
      </c>
      <c r="W19" s="2"/>
      <c r="X19" s="2">
        <v>53.8</v>
      </c>
      <c r="Y19" s="2"/>
      <c r="Z19" s="2"/>
      <c r="AA19" s="2">
        <v>0.925</v>
      </c>
      <c r="AB19" s="2"/>
      <c r="AC19" s="2">
        <v>0.083</v>
      </c>
      <c r="AD19" s="2"/>
      <c r="AE19" s="2">
        <v>2.41</v>
      </c>
      <c r="AF19" s="2"/>
      <c r="AG19" s="2">
        <v>0.762</v>
      </c>
      <c r="AH19" s="2">
        <v>0.17</v>
      </c>
      <c r="AI19" s="2"/>
      <c r="AJ19" s="2">
        <v>201</v>
      </c>
      <c r="AK19" s="2"/>
      <c r="AL19" s="2">
        <v>0.0003</v>
      </c>
      <c r="AM19" s="2"/>
      <c r="AN19" s="2"/>
      <c r="AO19" s="2"/>
      <c r="AP19" s="2"/>
    </row>
    <row r="20" spans="1:42" ht="12.75">
      <c r="A20" s="2" t="s">
        <v>69</v>
      </c>
      <c r="B20" s="2">
        <v>38170</v>
      </c>
      <c r="C20" s="2">
        <v>1440</v>
      </c>
      <c r="D20" s="2"/>
      <c r="E20" s="2">
        <v>7.22</v>
      </c>
      <c r="F20" s="2">
        <v>267</v>
      </c>
      <c r="G20" s="2">
        <v>0.34</v>
      </c>
      <c r="H20" s="2"/>
      <c r="I20" s="2">
        <v>129</v>
      </c>
      <c r="J20" s="2"/>
      <c r="K20" s="2">
        <v>0.04</v>
      </c>
      <c r="L20" s="2">
        <v>4.12</v>
      </c>
      <c r="M20" s="2">
        <v>0.06</v>
      </c>
      <c r="N20" s="2"/>
      <c r="O20" s="2"/>
      <c r="P20" s="2">
        <v>0.015</v>
      </c>
      <c r="Q20" s="2"/>
      <c r="R20" s="2"/>
      <c r="S20" s="2"/>
      <c r="T20" s="2"/>
      <c r="U20" s="2"/>
      <c r="V20" s="2">
        <v>2.68</v>
      </c>
      <c r="W20" s="2"/>
      <c r="X20" s="2">
        <v>49.4</v>
      </c>
      <c r="Y20" s="2"/>
      <c r="Z20" s="2"/>
      <c r="AA20" s="2">
        <v>0.872</v>
      </c>
      <c r="AB20" s="2"/>
      <c r="AC20" s="2">
        <v>0.048</v>
      </c>
      <c r="AD20" s="2"/>
      <c r="AE20" s="2">
        <v>2.44</v>
      </c>
      <c r="AF20" s="2"/>
      <c r="AG20" s="2">
        <v>0.113</v>
      </c>
      <c r="AH20" s="2">
        <v>0.14</v>
      </c>
      <c r="AI20" s="2"/>
      <c r="AJ20" s="2">
        <v>135</v>
      </c>
      <c r="AK20" s="2"/>
      <c r="AL20" s="2">
        <v>0.0003</v>
      </c>
      <c r="AM20" s="2"/>
      <c r="AN20" s="2"/>
      <c r="AO20" s="2"/>
      <c r="AP20" s="2"/>
    </row>
    <row r="21" spans="1:42" ht="12.75">
      <c r="A21" s="2" t="s">
        <v>69</v>
      </c>
      <c r="B21" s="2">
        <v>38721</v>
      </c>
      <c r="C21" s="2">
        <v>1230</v>
      </c>
      <c r="D21" s="2">
        <v>22.6</v>
      </c>
      <c r="E21" s="2">
        <v>7.43</v>
      </c>
      <c r="F21" s="2">
        <v>265</v>
      </c>
      <c r="G21" s="2">
        <v>1.2</v>
      </c>
      <c r="H21" s="2"/>
      <c r="I21" s="2">
        <v>140</v>
      </c>
      <c r="J21" s="2"/>
      <c r="K21" s="2"/>
      <c r="L21" s="2">
        <v>4.74</v>
      </c>
      <c r="M21" s="2">
        <v>0.1</v>
      </c>
      <c r="N21" s="2"/>
      <c r="O21" s="2"/>
      <c r="P21" s="2">
        <v>1.18</v>
      </c>
      <c r="Q21" s="2"/>
      <c r="R21" s="2"/>
      <c r="S21" s="2"/>
      <c r="T21" s="2"/>
      <c r="U21" s="2"/>
      <c r="V21" s="2">
        <v>0.85</v>
      </c>
      <c r="W21" s="2"/>
      <c r="X21" s="2">
        <v>56.1</v>
      </c>
      <c r="Y21" s="2"/>
      <c r="Z21" s="2"/>
      <c r="AA21" s="2">
        <v>0.911</v>
      </c>
      <c r="AB21" s="2"/>
      <c r="AC21" s="2">
        <v>0.059</v>
      </c>
      <c r="AD21" s="2"/>
      <c r="AE21" s="2">
        <v>2.64</v>
      </c>
      <c r="AF21" s="2"/>
      <c r="AG21" s="2">
        <v>0.124</v>
      </c>
      <c r="AH21" s="2">
        <v>0.12</v>
      </c>
      <c r="AI21" s="2"/>
      <c r="AJ21" s="2">
        <v>148</v>
      </c>
      <c r="AK21" s="2"/>
      <c r="AL21" s="2">
        <v>0.0035</v>
      </c>
      <c r="AM21" s="2"/>
      <c r="AN21" s="2"/>
      <c r="AO21" s="2"/>
      <c r="AP21" s="2"/>
    </row>
    <row r="22" spans="1:42" ht="12.75">
      <c r="A22" s="2" t="s">
        <v>69</v>
      </c>
      <c r="B22" s="2">
        <v>38356</v>
      </c>
      <c r="C22" s="2">
        <v>1000</v>
      </c>
      <c r="D22" s="2"/>
      <c r="E22" s="2">
        <v>8.04</v>
      </c>
      <c r="F22" s="2">
        <v>267</v>
      </c>
      <c r="G22" s="2">
        <v>0.22</v>
      </c>
      <c r="H22" s="2"/>
      <c r="I22" s="2">
        <v>131</v>
      </c>
      <c r="J22" s="2"/>
      <c r="K22" s="2">
        <v>0.04</v>
      </c>
      <c r="L22" s="2">
        <v>5.27</v>
      </c>
      <c r="M22" s="2"/>
      <c r="N22" s="2"/>
      <c r="O22" s="2"/>
      <c r="P22" s="2">
        <v>0.018</v>
      </c>
      <c r="Q22" s="2"/>
      <c r="R22" s="2"/>
      <c r="S22" s="2"/>
      <c r="T22" s="2"/>
      <c r="U22" s="2"/>
      <c r="V22" s="2">
        <v>0.85</v>
      </c>
      <c r="W22" s="2"/>
      <c r="X22" s="2">
        <v>48.3</v>
      </c>
      <c r="Y22" s="2"/>
      <c r="Z22" s="2"/>
      <c r="AA22" s="2">
        <v>0.841</v>
      </c>
      <c r="AB22" s="2"/>
      <c r="AC22" s="2">
        <v>0.066</v>
      </c>
      <c r="AD22" s="2"/>
      <c r="AE22" s="2">
        <v>2.61</v>
      </c>
      <c r="AF22" s="2"/>
      <c r="AG22" s="2">
        <v>0.124</v>
      </c>
      <c r="AH22" s="2">
        <v>0.11</v>
      </c>
      <c r="AI22" s="2"/>
      <c r="AJ22" s="2">
        <v>139</v>
      </c>
      <c r="AK22" s="2"/>
      <c r="AL22" s="2">
        <v>0.0003</v>
      </c>
      <c r="AM22" s="2"/>
      <c r="AN22" s="2"/>
      <c r="AO22" s="2"/>
      <c r="AP22" s="2"/>
    </row>
    <row r="23" spans="1:42" ht="12.75">
      <c r="A23" s="2" t="s">
        <v>69</v>
      </c>
      <c r="B23" s="2">
        <v>38811</v>
      </c>
      <c r="C23" s="2">
        <v>1400</v>
      </c>
      <c r="D23" s="2"/>
      <c r="E23" s="2">
        <v>7.5</v>
      </c>
      <c r="F23" s="2">
        <v>271</v>
      </c>
      <c r="G23" s="2">
        <v>1.94</v>
      </c>
      <c r="H23" s="2"/>
      <c r="I23" s="2">
        <v>131</v>
      </c>
      <c r="J23" s="2"/>
      <c r="K23" s="2"/>
      <c r="L23" s="2">
        <v>5.26</v>
      </c>
      <c r="M23" s="2">
        <v>0.19</v>
      </c>
      <c r="N23" s="2"/>
      <c r="O23" s="2"/>
      <c r="P23" s="2">
        <v>0.038</v>
      </c>
      <c r="Q23" s="2"/>
      <c r="R23" s="2"/>
      <c r="S23" s="2"/>
      <c r="T23" s="2"/>
      <c r="U23" s="2"/>
      <c r="V23" s="2">
        <v>1.46</v>
      </c>
      <c r="W23" s="2"/>
      <c r="X23" s="2">
        <v>49.7</v>
      </c>
      <c r="Y23" s="2"/>
      <c r="Z23" s="2"/>
      <c r="AA23" s="2">
        <v>0.889</v>
      </c>
      <c r="AB23" s="2"/>
      <c r="AC23" s="2">
        <v>0.15</v>
      </c>
      <c r="AD23" s="2"/>
      <c r="AE23" s="2">
        <v>2.49</v>
      </c>
      <c r="AF23" s="2"/>
      <c r="AG23" s="2">
        <v>0.117</v>
      </c>
      <c r="AH23" s="2">
        <v>0.24</v>
      </c>
      <c r="AI23" s="2"/>
      <c r="AJ23" s="2">
        <v>147</v>
      </c>
      <c r="AK23" s="2"/>
      <c r="AL23" s="2">
        <v>0.0035</v>
      </c>
      <c r="AM23" s="2"/>
      <c r="AN23" s="2"/>
      <c r="AO23" s="2"/>
      <c r="AP23" s="2"/>
    </row>
    <row r="24" spans="1:42" ht="12.75">
      <c r="A24" s="2" t="s">
        <v>69</v>
      </c>
      <c r="B24" s="2">
        <v>37347</v>
      </c>
      <c r="C24" s="2"/>
      <c r="D24" s="2"/>
      <c r="E24" s="2"/>
      <c r="F24" s="2"/>
      <c r="G24" s="2"/>
      <c r="H24" s="2">
        <v>2.5</v>
      </c>
      <c r="I24" s="2">
        <v>114</v>
      </c>
      <c r="J24" s="2"/>
      <c r="K24" s="2">
        <v>0.02</v>
      </c>
      <c r="L24" s="2">
        <v>3.94</v>
      </c>
      <c r="M24" s="2">
        <v>0.06</v>
      </c>
      <c r="N24" s="2"/>
      <c r="O24" s="2"/>
      <c r="P24" s="2">
        <v>0.025</v>
      </c>
      <c r="Q24" s="2"/>
      <c r="R24" s="2"/>
      <c r="S24" s="2"/>
      <c r="T24" s="2"/>
      <c r="U24" s="2"/>
      <c r="V24" s="2">
        <v>1.63</v>
      </c>
      <c r="W24" s="2"/>
      <c r="X24" s="2">
        <v>47.1</v>
      </c>
      <c r="Y24" s="2">
        <v>0.001</v>
      </c>
      <c r="Z24" s="2"/>
      <c r="AA24" s="2">
        <v>0.757</v>
      </c>
      <c r="AB24" s="2"/>
      <c r="AC24" s="2">
        <v>0.16</v>
      </c>
      <c r="AD24" s="2"/>
      <c r="AE24" s="2">
        <v>2.21</v>
      </c>
      <c r="AF24" s="2"/>
      <c r="AG24" s="2">
        <v>0.21</v>
      </c>
      <c r="AH24" s="2">
        <v>0.106</v>
      </c>
      <c r="AI24" s="2"/>
      <c r="AJ24" s="2">
        <v>164</v>
      </c>
      <c r="AK24" s="2"/>
      <c r="AL24" s="2">
        <v>0.0005</v>
      </c>
      <c r="AM24" s="2">
        <v>0.023</v>
      </c>
      <c r="AN24" s="2">
        <v>0.005</v>
      </c>
      <c r="AO24" s="2">
        <v>0.005</v>
      </c>
      <c r="AP24" s="2"/>
    </row>
    <row r="25" spans="1:42" ht="12.75">
      <c r="A25" s="2" t="s">
        <v>69</v>
      </c>
      <c r="B25" s="2">
        <v>38454</v>
      </c>
      <c r="C25" s="2">
        <v>1300</v>
      </c>
      <c r="D25" s="2"/>
      <c r="E25" s="2">
        <v>7.23</v>
      </c>
      <c r="F25" s="2">
        <v>264</v>
      </c>
      <c r="G25" s="2">
        <v>0.99</v>
      </c>
      <c r="H25" s="2"/>
      <c r="I25" s="2">
        <v>130</v>
      </c>
      <c r="J25" s="2"/>
      <c r="K25" s="2">
        <v>0.04</v>
      </c>
      <c r="L25" s="2">
        <v>5.48</v>
      </c>
      <c r="M25" s="2">
        <v>0.056</v>
      </c>
      <c r="N25" s="2"/>
      <c r="O25" s="2"/>
      <c r="P25" s="2"/>
      <c r="Q25" s="2"/>
      <c r="R25" s="2"/>
      <c r="S25" s="2"/>
      <c r="T25" s="2"/>
      <c r="U25" s="2"/>
      <c r="V25" s="2">
        <v>1.03</v>
      </c>
      <c r="W25" s="2"/>
      <c r="X25" s="2">
        <v>52.7</v>
      </c>
      <c r="Y25" s="2"/>
      <c r="Z25" s="2"/>
      <c r="AA25" s="2">
        <v>0.848</v>
      </c>
      <c r="AB25" s="2"/>
      <c r="AC25" s="2">
        <v>0.048</v>
      </c>
      <c r="AD25" s="2"/>
      <c r="AE25" s="2">
        <v>2.37</v>
      </c>
      <c r="AF25" s="2"/>
      <c r="AG25" s="2">
        <v>0.116</v>
      </c>
      <c r="AH25" s="2">
        <v>0.11</v>
      </c>
      <c r="AI25" s="2"/>
      <c r="AJ25" s="2">
        <v>135</v>
      </c>
      <c r="AK25" s="2"/>
      <c r="AL25" s="2">
        <v>0.0003</v>
      </c>
      <c r="AM25" s="2"/>
      <c r="AN25" s="2"/>
      <c r="AO25" s="2"/>
      <c r="AP25" s="2"/>
    </row>
    <row r="26" spans="1:42" ht="12.75">
      <c r="A26" s="2" t="s">
        <v>69</v>
      </c>
      <c r="B26" s="2">
        <v>38454</v>
      </c>
      <c r="C26" s="2">
        <v>1330</v>
      </c>
      <c r="D26" s="2"/>
      <c r="E26" s="2">
        <v>7.23</v>
      </c>
      <c r="F26" s="2">
        <v>264</v>
      </c>
      <c r="G26" s="2">
        <v>0.99</v>
      </c>
      <c r="H26" s="2"/>
      <c r="I26" s="2">
        <v>128</v>
      </c>
      <c r="J26" s="2"/>
      <c r="K26" s="2">
        <v>0.04</v>
      </c>
      <c r="L26" s="2">
        <v>5.6</v>
      </c>
      <c r="M26" s="2">
        <v>0.11</v>
      </c>
      <c r="N26" s="2"/>
      <c r="O26" s="2"/>
      <c r="P26" s="2"/>
      <c r="Q26" s="2"/>
      <c r="R26" s="2"/>
      <c r="S26" s="2"/>
      <c r="T26" s="2"/>
      <c r="U26" s="2"/>
      <c r="V26" s="2">
        <v>1.12</v>
      </c>
      <c r="W26" s="2"/>
      <c r="X26" s="2">
        <v>52.1</v>
      </c>
      <c r="Y26" s="2"/>
      <c r="Z26" s="2"/>
      <c r="AA26" s="2">
        <v>0.847</v>
      </c>
      <c r="AB26" s="2"/>
      <c r="AC26" s="2">
        <v>0.048</v>
      </c>
      <c r="AD26" s="2"/>
      <c r="AE26" s="2">
        <v>2.5</v>
      </c>
      <c r="AF26" s="2"/>
      <c r="AG26" s="2">
        <v>0.117</v>
      </c>
      <c r="AH26" s="2">
        <v>0.16</v>
      </c>
      <c r="AI26" s="2"/>
      <c r="AJ26" s="2">
        <v>148</v>
      </c>
      <c r="AK26" s="2"/>
      <c r="AL26" s="2">
        <v>0.0003</v>
      </c>
      <c r="AM26" s="2"/>
      <c r="AN26" s="2"/>
      <c r="AO26" s="2"/>
      <c r="AP26" s="2"/>
    </row>
    <row r="37" ht="12.75">
      <c r="A37" t="s">
        <v>115</v>
      </c>
    </row>
    <row r="38" ht="12.75">
      <c r="A38" s="5">
        <v>91628005</v>
      </c>
    </row>
    <row r="39" ht="12.75">
      <c r="A39" t="s">
        <v>118</v>
      </c>
    </row>
    <row r="40" ht="12.75">
      <c r="A40" s="9">
        <v>-25</v>
      </c>
    </row>
    <row r="41" spans="1:41" ht="12.75">
      <c r="A41" t="s">
        <v>106</v>
      </c>
      <c r="D41">
        <f>AVERAGE(D$2:D$40)</f>
        <v>22.392307692307693</v>
      </c>
      <c r="E41">
        <f aca="true" t="shared" si="0" ref="E41:AO41">AVERAGE(E$2:E$40)</f>
        <v>7.299999999999998</v>
      </c>
      <c r="F41">
        <f t="shared" si="0"/>
        <v>255.29166666666666</v>
      </c>
      <c r="G41">
        <f t="shared" si="0"/>
        <v>1.0242857142857142</v>
      </c>
      <c r="H41">
        <f t="shared" si="0"/>
        <v>4.6625000000000005</v>
      </c>
      <c r="I41">
        <f t="shared" si="0"/>
        <v>125.24</v>
      </c>
      <c r="J41" t="e">
        <f t="shared" si="0"/>
        <v>#DIV/0!</v>
      </c>
      <c r="K41">
        <f t="shared" si="0"/>
        <v>0.039095238095238107</v>
      </c>
      <c r="L41">
        <f t="shared" si="0"/>
        <v>4.7748</v>
      </c>
      <c r="M41">
        <f t="shared" si="0"/>
        <v>0.08591666666666668</v>
      </c>
      <c r="N41" t="e">
        <f t="shared" si="0"/>
        <v>#DIV/0!</v>
      </c>
      <c r="O41" t="e">
        <f t="shared" si="0"/>
        <v>#DIV/0!</v>
      </c>
      <c r="P41">
        <f t="shared" si="0"/>
        <v>0.08185714285714286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2.5000000000000004</v>
      </c>
      <c r="U41">
        <f t="shared" si="0"/>
        <v>3.475</v>
      </c>
      <c r="V41">
        <f t="shared" si="0"/>
        <v>2.8491999999999997</v>
      </c>
      <c r="W41" t="e">
        <f t="shared" si="0"/>
        <v>#DIV/0!</v>
      </c>
      <c r="X41">
        <f t="shared" si="0"/>
        <v>51.412</v>
      </c>
      <c r="Y41">
        <f t="shared" si="0"/>
        <v>0.0029166666666666677</v>
      </c>
      <c r="Z41" t="e">
        <f t="shared" si="0"/>
        <v>#DIV/0!</v>
      </c>
      <c r="AA41">
        <f t="shared" si="0"/>
        <v>0.8742000000000002</v>
      </c>
      <c r="AB41" t="e">
        <f t="shared" si="0"/>
        <v>#DIV/0!</v>
      </c>
      <c r="AC41">
        <f t="shared" si="0"/>
        <v>0.16544</v>
      </c>
      <c r="AD41" t="e">
        <f t="shared" si="0"/>
        <v>#DIV/0!</v>
      </c>
      <c r="AE41">
        <f t="shared" si="0"/>
        <v>2.5336</v>
      </c>
      <c r="AF41" t="e">
        <f t="shared" si="0"/>
        <v>#DIV/0!</v>
      </c>
      <c r="AG41">
        <f t="shared" si="0"/>
        <v>0.18824</v>
      </c>
      <c r="AH41">
        <f t="shared" si="0"/>
        <v>0.15072000000000002</v>
      </c>
      <c r="AI41">
        <f t="shared" si="0"/>
        <v>2.3666666666666667</v>
      </c>
      <c r="AJ41">
        <f t="shared" si="0"/>
        <v>142.8</v>
      </c>
      <c r="AK41">
        <f t="shared" si="0"/>
        <v>2.4166666666666665</v>
      </c>
      <c r="AL41">
        <f t="shared" si="0"/>
        <v>0.001595238095238096</v>
      </c>
      <c r="AM41">
        <f t="shared" si="0"/>
        <v>0.018375</v>
      </c>
      <c r="AN41">
        <f t="shared" si="0"/>
        <v>0.0055000000000000005</v>
      </c>
      <c r="AO41">
        <f t="shared" si="0"/>
        <v>0.0055000000000000005</v>
      </c>
    </row>
    <row r="42" spans="1:41" ht="12.75">
      <c r="A42" t="s">
        <v>107</v>
      </c>
      <c r="D42">
        <f>MEDIAN(D$2:D$40)</f>
        <v>22.4</v>
      </c>
      <c r="E42">
        <f aca="true" t="shared" si="1" ref="E42:AO42">MEDIAN(E$2:E$40)</f>
        <v>7.300000000000001</v>
      </c>
      <c r="F42">
        <f t="shared" si="1"/>
        <v>258.5</v>
      </c>
      <c r="G42">
        <f t="shared" si="1"/>
        <v>0.34</v>
      </c>
      <c r="H42">
        <f t="shared" si="1"/>
        <v>2.85</v>
      </c>
      <c r="I42">
        <f t="shared" si="1"/>
        <v>126</v>
      </c>
      <c r="J42" t="e">
        <f t="shared" si="1"/>
        <v>#NUM!</v>
      </c>
      <c r="K42">
        <f t="shared" si="1"/>
        <v>0.037</v>
      </c>
      <c r="L42">
        <f t="shared" si="1"/>
        <v>4.7</v>
      </c>
      <c r="M42">
        <f t="shared" si="1"/>
        <v>0.068</v>
      </c>
      <c r="N42" t="e">
        <f t="shared" si="1"/>
        <v>#NUM!</v>
      </c>
      <c r="O42" t="e">
        <f t="shared" si="1"/>
        <v>#NUM!</v>
      </c>
      <c r="P42">
        <f t="shared" si="1"/>
        <v>0.029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2.3</v>
      </c>
      <c r="U42">
        <f t="shared" si="1"/>
        <v>2.4</v>
      </c>
      <c r="V42">
        <f t="shared" si="1"/>
        <v>2.48</v>
      </c>
      <c r="W42" t="e">
        <f t="shared" si="1"/>
        <v>#NUM!</v>
      </c>
      <c r="X42">
        <f t="shared" si="1"/>
        <v>49.7</v>
      </c>
      <c r="Y42">
        <f t="shared" si="1"/>
        <v>0.003</v>
      </c>
      <c r="Z42" t="e">
        <f t="shared" si="1"/>
        <v>#NUM!</v>
      </c>
      <c r="AA42">
        <f t="shared" si="1"/>
        <v>0.861</v>
      </c>
      <c r="AB42" t="e">
        <f t="shared" si="1"/>
        <v>#NUM!</v>
      </c>
      <c r="AC42">
        <f t="shared" si="1"/>
        <v>0.12</v>
      </c>
      <c r="AD42" t="e">
        <f t="shared" si="1"/>
        <v>#NUM!</v>
      </c>
      <c r="AE42">
        <f t="shared" si="1"/>
        <v>2.49</v>
      </c>
      <c r="AF42" t="e">
        <f t="shared" si="1"/>
        <v>#NUM!</v>
      </c>
      <c r="AG42">
        <f t="shared" si="1"/>
        <v>0.13</v>
      </c>
      <c r="AH42">
        <f t="shared" si="1"/>
        <v>0.14</v>
      </c>
      <c r="AI42">
        <f t="shared" si="1"/>
        <v>2.5</v>
      </c>
      <c r="AJ42">
        <f t="shared" si="1"/>
        <v>148</v>
      </c>
      <c r="AK42">
        <f t="shared" si="1"/>
        <v>2.5</v>
      </c>
      <c r="AL42">
        <f t="shared" si="1"/>
        <v>0.0005</v>
      </c>
      <c r="AM42">
        <f t="shared" si="1"/>
        <v>0.0165</v>
      </c>
      <c r="AN42">
        <f t="shared" si="1"/>
        <v>0.005</v>
      </c>
      <c r="AO42">
        <f t="shared" si="1"/>
        <v>0.005</v>
      </c>
    </row>
    <row r="43" spans="1:41" ht="12.75">
      <c r="A43" t="s">
        <v>109</v>
      </c>
      <c r="D43">
        <f>MAX(D$2:D$40)</f>
        <v>23</v>
      </c>
      <c r="E43">
        <f aca="true" t="shared" si="2" ref="E43:AO43">MAX(E$2:E$40)</f>
        <v>8.04</v>
      </c>
      <c r="F43">
        <f t="shared" si="2"/>
        <v>279</v>
      </c>
      <c r="G43">
        <f t="shared" si="2"/>
        <v>10.66</v>
      </c>
      <c r="H43">
        <f t="shared" si="2"/>
        <v>25.8</v>
      </c>
      <c r="I43">
        <f t="shared" si="2"/>
        <v>140</v>
      </c>
      <c r="J43">
        <f t="shared" si="2"/>
        <v>0</v>
      </c>
      <c r="K43">
        <f t="shared" si="2"/>
        <v>0.2</v>
      </c>
      <c r="L43">
        <f t="shared" si="2"/>
        <v>6.48</v>
      </c>
      <c r="M43">
        <f t="shared" si="2"/>
        <v>0.195</v>
      </c>
      <c r="N43">
        <f t="shared" si="2"/>
        <v>0</v>
      </c>
      <c r="O43">
        <f t="shared" si="2"/>
        <v>0</v>
      </c>
      <c r="P43">
        <f t="shared" si="2"/>
        <v>1.18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5</v>
      </c>
      <c r="U43">
        <f t="shared" si="2"/>
        <v>14</v>
      </c>
      <c r="V43">
        <f t="shared" si="2"/>
        <v>7.66</v>
      </c>
      <c r="W43">
        <f t="shared" si="2"/>
        <v>0</v>
      </c>
      <c r="X43">
        <f t="shared" si="2"/>
        <v>81.8</v>
      </c>
      <c r="Y43">
        <f t="shared" si="2"/>
        <v>0.01</v>
      </c>
      <c r="Z43">
        <f t="shared" si="2"/>
        <v>0</v>
      </c>
      <c r="AA43">
        <f t="shared" si="2"/>
        <v>1.2</v>
      </c>
      <c r="AB43">
        <f t="shared" si="2"/>
        <v>0</v>
      </c>
      <c r="AC43">
        <f t="shared" si="2"/>
        <v>1</v>
      </c>
      <c r="AD43">
        <f t="shared" si="2"/>
        <v>0</v>
      </c>
      <c r="AE43">
        <f t="shared" si="2"/>
        <v>3.63</v>
      </c>
      <c r="AF43">
        <f t="shared" si="2"/>
        <v>0</v>
      </c>
      <c r="AG43">
        <f t="shared" si="2"/>
        <v>0.762</v>
      </c>
      <c r="AH43">
        <f t="shared" si="2"/>
        <v>0.4</v>
      </c>
      <c r="AI43">
        <f t="shared" si="2"/>
        <v>4</v>
      </c>
      <c r="AJ43">
        <f t="shared" si="2"/>
        <v>201</v>
      </c>
      <c r="AK43">
        <f t="shared" si="2"/>
        <v>4</v>
      </c>
      <c r="AL43">
        <f t="shared" si="2"/>
        <v>0.005</v>
      </c>
      <c r="AM43">
        <f t="shared" si="2"/>
        <v>0.05</v>
      </c>
      <c r="AN43">
        <f t="shared" si="2"/>
        <v>0.007</v>
      </c>
      <c r="AO43">
        <f t="shared" si="2"/>
        <v>0.007</v>
      </c>
    </row>
    <row r="44" spans="1:41" ht="12.75">
      <c r="A44" t="s">
        <v>108</v>
      </c>
      <c r="D44">
        <f>MIN(D$2:D$40)</f>
        <v>21.4</v>
      </c>
      <c r="E44">
        <f aca="true" t="shared" si="3" ref="E44:AO44">MIN(E$2:E$40)</f>
        <v>6.57</v>
      </c>
      <c r="F44">
        <f t="shared" si="3"/>
        <v>186</v>
      </c>
      <c r="G44">
        <f t="shared" si="3"/>
        <v>-2.78</v>
      </c>
      <c r="H44">
        <f t="shared" si="3"/>
        <v>0.6</v>
      </c>
      <c r="I44">
        <f t="shared" si="3"/>
        <v>111</v>
      </c>
      <c r="J44">
        <f t="shared" si="3"/>
        <v>0</v>
      </c>
      <c r="K44">
        <f t="shared" si="3"/>
        <v>0.02</v>
      </c>
      <c r="L44">
        <f t="shared" si="3"/>
        <v>3.63</v>
      </c>
      <c r="M44">
        <f t="shared" si="3"/>
        <v>0.026</v>
      </c>
      <c r="N44">
        <f t="shared" si="3"/>
        <v>0</v>
      </c>
      <c r="O44">
        <f t="shared" si="3"/>
        <v>0</v>
      </c>
      <c r="P44">
        <f t="shared" si="3"/>
        <v>0.015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1.5</v>
      </c>
      <c r="U44">
        <f t="shared" si="3"/>
        <v>0.4</v>
      </c>
      <c r="V44">
        <f t="shared" si="3"/>
        <v>0.49</v>
      </c>
      <c r="W44">
        <f t="shared" si="3"/>
        <v>0</v>
      </c>
      <c r="X44">
        <f t="shared" si="3"/>
        <v>42</v>
      </c>
      <c r="Y44">
        <f t="shared" si="3"/>
        <v>0.001</v>
      </c>
      <c r="Z44">
        <f t="shared" si="3"/>
        <v>0</v>
      </c>
      <c r="AA44">
        <f t="shared" si="3"/>
        <v>0.757</v>
      </c>
      <c r="AB44">
        <f t="shared" si="3"/>
        <v>0</v>
      </c>
      <c r="AC44">
        <f t="shared" si="3"/>
        <v>0.048</v>
      </c>
      <c r="AD44">
        <f t="shared" si="3"/>
        <v>0</v>
      </c>
      <c r="AE44">
        <f t="shared" si="3"/>
        <v>2.1</v>
      </c>
      <c r="AF44">
        <f t="shared" si="3"/>
        <v>0</v>
      </c>
      <c r="AG44">
        <f t="shared" si="3"/>
        <v>0.11</v>
      </c>
      <c r="AH44">
        <f t="shared" si="3"/>
        <v>0.04</v>
      </c>
      <c r="AI44">
        <f t="shared" si="3"/>
        <v>0.7</v>
      </c>
      <c r="AJ44">
        <f t="shared" si="3"/>
        <v>77</v>
      </c>
      <c r="AK44">
        <f t="shared" si="3"/>
        <v>0.7</v>
      </c>
      <c r="AL44">
        <f t="shared" si="3"/>
        <v>0</v>
      </c>
      <c r="AM44">
        <f t="shared" si="3"/>
        <v>0.003</v>
      </c>
      <c r="AN44">
        <f t="shared" si="3"/>
        <v>0.005</v>
      </c>
      <c r="AO44">
        <f t="shared" si="3"/>
        <v>0.005</v>
      </c>
    </row>
    <row r="45" spans="1:41" ht="12.75">
      <c r="A45" t="s">
        <v>110</v>
      </c>
      <c r="D45">
        <f>D43-D41</f>
        <v>0.6076923076923073</v>
      </c>
      <c r="E45">
        <f aca="true" t="shared" si="4" ref="E45:AO45">E43-E41</f>
        <v>0.7400000000000011</v>
      </c>
      <c r="F45">
        <f t="shared" si="4"/>
        <v>23.708333333333343</v>
      </c>
      <c r="G45">
        <f t="shared" si="4"/>
        <v>9.635714285714286</v>
      </c>
      <c r="H45">
        <f t="shared" si="4"/>
        <v>21.1375</v>
      </c>
      <c r="I45">
        <f t="shared" si="4"/>
        <v>14.760000000000005</v>
      </c>
      <c r="J45" t="e">
        <f t="shared" si="4"/>
        <v>#DIV/0!</v>
      </c>
      <c r="K45">
        <f t="shared" si="4"/>
        <v>0.1609047619047619</v>
      </c>
      <c r="L45">
        <f t="shared" si="4"/>
        <v>1.7052000000000005</v>
      </c>
      <c r="M45">
        <f t="shared" si="4"/>
        <v>0.10908333333333332</v>
      </c>
      <c r="N45" t="e">
        <f t="shared" si="4"/>
        <v>#DIV/0!</v>
      </c>
      <c r="O45" t="e">
        <f t="shared" si="4"/>
        <v>#DIV/0!</v>
      </c>
      <c r="P45">
        <f t="shared" si="4"/>
        <v>1.098142857142857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2.4999999999999996</v>
      </c>
      <c r="U45">
        <f t="shared" si="4"/>
        <v>10.525</v>
      </c>
      <c r="V45">
        <f t="shared" si="4"/>
        <v>4.8108</v>
      </c>
      <c r="W45" t="e">
        <f t="shared" si="4"/>
        <v>#DIV/0!</v>
      </c>
      <c r="X45">
        <f t="shared" si="4"/>
        <v>30.387999999999998</v>
      </c>
      <c r="Y45">
        <f t="shared" si="4"/>
        <v>0.007083333333333332</v>
      </c>
      <c r="Z45" t="e">
        <f t="shared" si="4"/>
        <v>#DIV/0!</v>
      </c>
      <c r="AA45">
        <f t="shared" si="4"/>
        <v>0.32579999999999976</v>
      </c>
      <c r="AB45" t="e">
        <f t="shared" si="4"/>
        <v>#DIV/0!</v>
      </c>
      <c r="AC45">
        <f t="shared" si="4"/>
        <v>0.83456</v>
      </c>
      <c r="AD45" t="e">
        <f t="shared" si="4"/>
        <v>#DIV/0!</v>
      </c>
      <c r="AE45">
        <f t="shared" si="4"/>
        <v>1.0964</v>
      </c>
      <c r="AF45" t="e">
        <f t="shared" si="4"/>
        <v>#DIV/0!</v>
      </c>
      <c r="AG45">
        <f t="shared" si="4"/>
        <v>0.57376</v>
      </c>
      <c r="AH45">
        <f t="shared" si="4"/>
        <v>0.24928</v>
      </c>
      <c r="AI45">
        <f t="shared" si="4"/>
        <v>1.6333333333333333</v>
      </c>
      <c r="AJ45">
        <f t="shared" si="4"/>
        <v>58.19999999999999</v>
      </c>
      <c r="AK45">
        <f t="shared" si="4"/>
        <v>1.5833333333333335</v>
      </c>
      <c r="AL45">
        <f t="shared" si="4"/>
        <v>0.0034047619047619044</v>
      </c>
      <c r="AM45">
        <f t="shared" si="4"/>
        <v>0.031625</v>
      </c>
      <c r="AN45">
        <f t="shared" si="4"/>
        <v>0.0014999999999999996</v>
      </c>
      <c r="AO45">
        <f t="shared" si="4"/>
        <v>0.0014999999999999996</v>
      </c>
    </row>
    <row r="46" spans="1:41" ht="12.75">
      <c r="A46" t="s">
        <v>111</v>
      </c>
      <c r="D46">
        <f>D41-D44</f>
        <v>0.9923076923076941</v>
      </c>
      <c r="E46">
        <f aca="true" t="shared" si="5" ref="E46:AO46">E41-E44</f>
        <v>0.7299999999999978</v>
      </c>
      <c r="F46">
        <f t="shared" si="5"/>
        <v>69.29166666666666</v>
      </c>
      <c r="G46">
        <f t="shared" si="5"/>
        <v>3.8042857142857143</v>
      </c>
      <c r="H46">
        <f t="shared" si="5"/>
        <v>4.062500000000001</v>
      </c>
      <c r="I46">
        <f t="shared" si="5"/>
        <v>14.239999999999995</v>
      </c>
      <c r="J46" t="e">
        <f t="shared" si="5"/>
        <v>#DIV/0!</v>
      </c>
      <c r="K46">
        <f t="shared" si="5"/>
        <v>0.019095238095238106</v>
      </c>
      <c r="L46">
        <f t="shared" si="5"/>
        <v>1.1448</v>
      </c>
      <c r="M46">
        <f t="shared" si="5"/>
        <v>0.05991666666666669</v>
      </c>
      <c r="N46" t="e">
        <f t="shared" si="5"/>
        <v>#DIV/0!</v>
      </c>
      <c r="O46" t="e">
        <f t="shared" si="5"/>
        <v>#DIV/0!</v>
      </c>
      <c r="P46">
        <f t="shared" si="5"/>
        <v>0.06685714285714286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1.0000000000000004</v>
      </c>
      <c r="U46">
        <f t="shared" si="5"/>
        <v>3.075</v>
      </c>
      <c r="V46">
        <f t="shared" si="5"/>
        <v>2.3591999999999995</v>
      </c>
      <c r="W46" t="e">
        <f t="shared" si="5"/>
        <v>#DIV/0!</v>
      </c>
      <c r="X46">
        <f t="shared" si="5"/>
        <v>9.411999999999999</v>
      </c>
      <c r="Y46">
        <f t="shared" si="5"/>
        <v>0.0019166666666666676</v>
      </c>
      <c r="Z46" t="e">
        <f t="shared" si="5"/>
        <v>#DIV/0!</v>
      </c>
      <c r="AA46">
        <f t="shared" si="5"/>
        <v>0.11720000000000019</v>
      </c>
      <c r="AB46" t="e">
        <f t="shared" si="5"/>
        <v>#DIV/0!</v>
      </c>
      <c r="AC46">
        <f t="shared" si="5"/>
        <v>0.11744</v>
      </c>
      <c r="AD46" t="e">
        <f t="shared" si="5"/>
        <v>#DIV/0!</v>
      </c>
      <c r="AE46">
        <f t="shared" si="5"/>
        <v>0.43359999999999976</v>
      </c>
      <c r="AF46" t="e">
        <f t="shared" si="5"/>
        <v>#DIV/0!</v>
      </c>
      <c r="AG46">
        <f t="shared" si="5"/>
        <v>0.07823999999999999</v>
      </c>
      <c r="AH46">
        <f t="shared" si="5"/>
        <v>0.11072000000000001</v>
      </c>
      <c r="AI46">
        <f t="shared" si="5"/>
        <v>1.6666666666666667</v>
      </c>
      <c r="AJ46">
        <f t="shared" si="5"/>
        <v>65.80000000000001</v>
      </c>
      <c r="AK46">
        <f t="shared" si="5"/>
        <v>1.7166666666666666</v>
      </c>
      <c r="AL46">
        <f t="shared" si="5"/>
        <v>0.001595238095238096</v>
      </c>
      <c r="AM46">
        <f t="shared" si="5"/>
        <v>0.015375</v>
      </c>
      <c r="AN46">
        <f t="shared" si="5"/>
        <v>0.0005000000000000004</v>
      </c>
      <c r="AO46">
        <f t="shared" si="5"/>
        <v>0.0005000000000000004</v>
      </c>
    </row>
    <row r="47" spans="1:41" ht="12.75">
      <c r="A47" t="s">
        <v>112</v>
      </c>
      <c r="D47">
        <f>STDEV(D2:D40)</f>
        <v>0.45545131181707593</v>
      </c>
      <c r="E47">
        <f aca="true" t="shared" si="6" ref="E47:AO47">STDEV(E2:E40)</f>
        <v>0.3046880086395307</v>
      </c>
      <c r="F47">
        <f t="shared" si="6"/>
        <v>19.64794306452111</v>
      </c>
      <c r="G47">
        <f t="shared" si="6"/>
        <v>2.4965868128878905</v>
      </c>
      <c r="H47">
        <f t="shared" si="6"/>
        <v>5.95246447560448</v>
      </c>
      <c r="I47">
        <f t="shared" si="6"/>
        <v>7.007614905705547</v>
      </c>
      <c r="J47" t="e">
        <f t="shared" si="6"/>
        <v>#DIV/0!</v>
      </c>
      <c r="K47">
        <f t="shared" si="6"/>
        <v>0.03828172509423361</v>
      </c>
      <c r="L47">
        <f t="shared" si="6"/>
        <v>0.7007205814968853</v>
      </c>
      <c r="M47">
        <f t="shared" si="6"/>
        <v>0.04431597677025122</v>
      </c>
      <c r="N47" t="e">
        <f t="shared" si="6"/>
        <v>#DIV/0!</v>
      </c>
      <c r="O47" t="e">
        <f t="shared" si="6"/>
        <v>#DIV/0!</v>
      </c>
      <c r="P47">
        <f t="shared" si="6"/>
        <v>0.2517185503125039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0.9219544457292872</v>
      </c>
      <c r="U47">
        <f t="shared" si="6"/>
        <v>3.7680776386519814</v>
      </c>
      <c r="V47">
        <f t="shared" si="6"/>
        <v>1.9285377016451266</v>
      </c>
      <c r="W47" t="e">
        <f t="shared" si="6"/>
        <v>#DIV/0!</v>
      </c>
      <c r="X47">
        <f t="shared" si="6"/>
        <v>6.914617367095138</v>
      </c>
      <c r="Y47">
        <f t="shared" si="6"/>
        <v>0.0023915887961137813</v>
      </c>
      <c r="Z47" t="e">
        <f t="shared" si="6"/>
        <v>#DIV/0!</v>
      </c>
      <c r="AA47">
        <f t="shared" si="6"/>
        <v>0.07909698687897833</v>
      </c>
      <c r="AB47" t="e">
        <f t="shared" si="6"/>
        <v>#DIV/0!</v>
      </c>
      <c r="AC47">
        <f t="shared" si="6"/>
        <v>0.19556458438752833</v>
      </c>
      <c r="AD47" t="e">
        <f t="shared" si="6"/>
        <v>#DIV/0!</v>
      </c>
      <c r="AE47">
        <f t="shared" si="6"/>
        <v>0.2751042226744856</v>
      </c>
      <c r="AF47" t="e">
        <f t="shared" si="6"/>
        <v>#DIV/0!</v>
      </c>
      <c r="AG47">
        <f t="shared" si="6"/>
        <v>0.13869819753695437</v>
      </c>
      <c r="AH47">
        <f t="shared" si="6"/>
        <v>0.08534563062434225</v>
      </c>
      <c r="AI47">
        <f t="shared" si="6"/>
        <v>1.1518101695447336</v>
      </c>
      <c r="AJ47">
        <f t="shared" si="6"/>
        <v>27.206004239260615</v>
      </c>
      <c r="AK47">
        <f t="shared" si="6"/>
        <v>1.11250468163809</v>
      </c>
      <c r="AL47">
        <f t="shared" si="6"/>
        <v>0.0016246464816926133</v>
      </c>
      <c r="AM47">
        <f t="shared" si="6"/>
        <v>0.015212189661114352</v>
      </c>
      <c r="AN47">
        <f t="shared" si="6"/>
        <v>0.001</v>
      </c>
      <c r="AO47">
        <f t="shared" si="6"/>
        <v>0.001</v>
      </c>
    </row>
    <row r="48" spans="1:41" ht="12.75">
      <c r="A48" t="s">
        <v>113</v>
      </c>
      <c r="D48">
        <f>VAR(D2:D11)</f>
        <v>0.24933333333329857</v>
      </c>
      <c r="E48">
        <f aca="true" t="shared" si="7" ref="E48:AO48">VAR(E2:E11)</f>
        <v>0.07675111111111871</v>
      </c>
      <c r="F48">
        <f t="shared" si="7"/>
        <v>594.044444444447</v>
      </c>
      <c r="G48">
        <f t="shared" si="7"/>
        <v>1.1740361111111113</v>
      </c>
      <c r="H48">
        <f t="shared" si="7"/>
        <v>4.600555555555553</v>
      </c>
      <c r="I48">
        <f t="shared" si="7"/>
        <v>21.555555555555557</v>
      </c>
      <c r="J48" t="e">
        <f t="shared" si="7"/>
        <v>#DIV/0!</v>
      </c>
      <c r="K48">
        <f t="shared" si="7"/>
        <v>0.0032009000000000013</v>
      </c>
      <c r="L48">
        <f t="shared" si="7"/>
        <v>0.3330055555555589</v>
      </c>
      <c r="M48">
        <f t="shared" si="7"/>
        <v>0.0022117333333333358</v>
      </c>
      <c r="N48" t="e">
        <f t="shared" si="7"/>
        <v>#DIV/0!</v>
      </c>
      <c r="O48" t="e">
        <f t="shared" si="7"/>
        <v>#DIV/0!</v>
      </c>
      <c r="P48">
        <f t="shared" si="7"/>
        <v>4.804444444444419E-05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0.8845555555555538</v>
      </c>
      <c r="U48">
        <f t="shared" si="7"/>
        <v>16.326222222222224</v>
      </c>
      <c r="V48">
        <f t="shared" si="7"/>
        <v>4.131667777777782</v>
      </c>
      <c r="W48" t="e">
        <f t="shared" si="7"/>
        <v>#DIV/0!</v>
      </c>
      <c r="X48">
        <f t="shared" si="7"/>
        <v>114.94455555555517</v>
      </c>
      <c r="Y48">
        <f t="shared" si="7"/>
        <v>6.399999999999997E-06</v>
      </c>
      <c r="Z48" t="e">
        <f t="shared" si="7"/>
        <v>#DIV/0!</v>
      </c>
      <c r="AA48">
        <f t="shared" si="7"/>
        <v>0.013663344444444626</v>
      </c>
      <c r="AB48" t="e">
        <f t="shared" si="7"/>
        <v>#DIV/0!</v>
      </c>
      <c r="AC48">
        <f t="shared" si="7"/>
        <v>0.07969871111111117</v>
      </c>
      <c r="AD48" t="e">
        <f t="shared" si="7"/>
        <v>#DIV/0!</v>
      </c>
      <c r="AE48">
        <f t="shared" si="7"/>
        <v>0.1626766666666681</v>
      </c>
      <c r="AF48" t="e">
        <f t="shared" si="7"/>
        <v>#DIV/0!</v>
      </c>
      <c r="AG48">
        <f t="shared" si="7"/>
        <v>0.008756055555555543</v>
      </c>
      <c r="AH48">
        <f t="shared" si="7"/>
        <v>0.005524400000000002</v>
      </c>
      <c r="AI48">
        <f t="shared" si="7"/>
        <v>1.326666666666668</v>
      </c>
      <c r="AJ48">
        <f t="shared" si="7"/>
        <v>900.0999999999993</v>
      </c>
      <c r="AK48">
        <f t="shared" si="7"/>
        <v>1.237666666666668</v>
      </c>
      <c r="AL48">
        <f t="shared" si="7"/>
        <v>3.906666666666667E-06</v>
      </c>
      <c r="AM48">
        <f t="shared" si="7"/>
        <v>0.0003052000000000001</v>
      </c>
      <c r="AN48">
        <f t="shared" si="7"/>
        <v>1.3333333333333334E-06</v>
      </c>
      <c r="AO48">
        <f t="shared" si="7"/>
        <v>1.3333333333333334E-06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P67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1" customWidth="1"/>
    <col min="2" max="2" width="11.57421875" style="0" bestFit="1" customWidth="1"/>
    <col min="3" max="42" width="20.7109375" style="2" customWidth="1"/>
  </cols>
  <sheetData>
    <row r="1" spans="1:4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37" ht="12.75">
      <c r="A2" s="2" t="s">
        <v>69</v>
      </c>
      <c r="B2" s="2">
        <v>36802</v>
      </c>
      <c r="C2" s="2">
        <v>1008</v>
      </c>
      <c r="D2" s="2">
        <v>21.4</v>
      </c>
      <c r="E2" s="2">
        <v>7.09</v>
      </c>
      <c r="F2" s="2">
        <v>261</v>
      </c>
      <c r="G2" s="2">
        <v>0</v>
      </c>
      <c r="H2" s="2">
        <v>3.8</v>
      </c>
      <c r="I2" s="2">
        <v>120</v>
      </c>
      <c r="K2" s="2">
        <v>0.02</v>
      </c>
      <c r="L2" s="2">
        <v>4.4</v>
      </c>
      <c r="M2" s="2">
        <v>0.065</v>
      </c>
      <c r="P2" s="2">
        <v>0.04</v>
      </c>
      <c r="T2" s="2">
        <v>2</v>
      </c>
      <c r="U2" s="2">
        <v>3.1</v>
      </c>
      <c r="V2" s="2">
        <v>6.88</v>
      </c>
      <c r="X2" s="2">
        <v>50.4</v>
      </c>
      <c r="Y2" s="2">
        <v>0.003</v>
      </c>
      <c r="AA2" s="2">
        <v>0.837</v>
      </c>
      <c r="AC2" s="2">
        <v>0.174</v>
      </c>
      <c r="AE2" s="2">
        <v>2.37</v>
      </c>
      <c r="AG2" s="2">
        <v>0.16</v>
      </c>
      <c r="AH2" s="2">
        <v>0.06</v>
      </c>
      <c r="AI2" s="2">
        <v>2.5</v>
      </c>
      <c r="AJ2" s="2">
        <v>178</v>
      </c>
      <c r="AK2" s="2">
        <v>2.5</v>
      </c>
    </row>
    <row r="3" spans="1:37" ht="12.75">
      <c r="A3" s="2" t="s">
        <v>69</v>
      </c>
      <c r="B3" s="2">
        <v>36894</v>
      </c>
      <c r="C3" s="2">
        <v>1045</v>
      </c>
      <c r="D3" s="2">
        <v>22.2</v>
      </c>
      <c r="E3" s="2">
        <v>7.48</v>
      </c>
      <c r="F3" s="2">
        <v>253</v>
      </c>
      <c r="G3" s="2">
        <v>0.6</v>
      </c>
      <c r="H3" s="2">
        <v>6.7</v>
      </c>
      <c r="I3" s="2">
        <v>121</v>
      </c>
      <c r="K3" s="2">
        <v>0.02</v>
      </c>
      <c r="L3" s="2">
        <v>5.3</v>
      </c>
      <c r="M3" s="2">
        <v>0.071</v>
      </c>
      <c r="P3" s="2">
        <v>0.04</v>
      </c>
      <c r="T3" s="2">
        <v>2.5</v>
      </c>
      <c r="U3" s="2">
        <v>3.2</v>
      </c>
      <c r="V3" s="2">
        <v>3.64</v>
      </c>
      <c r="X3" s="2">
        <v>81.8</v>
      </c>
      <c r="Y3" s="2">
        <v>0.003</v>
      </c>
      <c r="AA3" s="2">
        <v>1.2</v>
      </c>
      <c r="AC3" s="2">
        <v>1</v>
      </c>
      <c r="AE3" s="2">
        <v>2.68</v>
      </c>
      <c r="AG3" s="2">
        <v>0.314</v>
      </c>
      <c r="AH3" s="2">
        <v>0.05</v>
      </c>
      <c r="AI3" s="2">
        <v>4</v>
      </c>
      <c r="AJ3" s="2">
        <v>158</v>
      </c>
      <c r="AK3" s="2">
        <v>4</v>
      </c>
    </row>
    <row r="4" spans="1:37" ht="12.75">
      <c r="A4" s="2" t="s">
        <v>69</v>
      </c>
      <c r="B4" s="2">
        <v>36983</v>
      </c>
      <c r="C4" s="2">
        <v>1015</v>
      </c>
      <c r="D4" s="2">
        <v>22.2</v>
      </c>
      <c r="E4" s="2">
        <v>6.83</v>
      </c>
      <c r="F4" s="2">
        <v>255</v>
      </c>
      <c r="G4" s="2">
        <v>0.23</v>
      </c>
      <c r="H4" s="2">
        <v>6.6</v>
      </c>
      <c r="I4" s="2">
        <v>119</v>
      </c>
      <c r="K4" s="2">
        <v>0.02</v>
      </c>
      <c r="L4" s="2">
        <v>5.1</v>
      </c>
      <c r="M4" s="2">
        <v>0.026</v>
      </c>
      <c r="P4" s="2">
        <v>0.03</v>
      </c>
      <c r="T4" s="2">
        <v>1.5</v>
      </c>
      <c r="U4" s="2">
        <v>14</v>
      </c>
      <c r="V4" s="2">
        <v>7.66</v>
      </c>
      <c r="X4" s="2">
        <v>52</v>
      </c>
      <c r="Y4" s="2">
        <v>0.003</v>
      </c>
      <c r="AA4" s="2">
        <v>0.85</v>
      </c>
      <c r="AC4" s="2">
        <v>0.16</v>
      </c>
      <c r="AE4" s="2">
        <v>2.53</v>
      </c>
      <c r="AG4" s="2">
        <v>0.397</v>
      </c>
      <c r="AH4" s="2">
        <v>0.04</v>
      </c>
      <c r="AI4" s="2">
        <v>3</v>
      </c>
      <c r="AJ4" s="2">
        <v>142</v>
      </c>
      <c r="AK4" s="2">
        <v>3</v>
      </c>
    </row>
    <row r="5" spans="1:37" ht="12.75">
      <c r="A5" s="2" t="s">
        <v>69</v>
      </c>
      <c r="B5" s="2">
        <v>37075</v>
      </c>
      <c r="C5" s="2">
        <v>1230</v>
      </c>
      <c r="D5" s="2">
        <v>22.4</v>
      </c>
      <c r="E5" s="2">
        <v>7.18</v>
      </c>
      <c r="F5" s="2">
        <v>186</v>
      </c>
      <c r="G5" s="2">
        <v>0.22</v>
      </c>
      <c r="H5" s="2">
        <v>5.2</v>
      </c>
      <c r="I5" s="2">
        <v>120</v>
      </c>
      <c r="K5" s="2">
        <v>0.02</v>
      </c>
      <c r="L5" s="2">
        <v>4.7</v>
      </c>
      <c r="M5" s="2">
        <v>0.195</v>
      </c>
      <c r="P5" s="2">
        <v>0.03</v>
      </c>
      <c r="T5" s="2">
        <v>2</v>
      </c>
      <c r="U5" s="2">
        <v>5.3</v>
      </c>
      <c r="V5" s="2">
        <v>3.42</v>
      </c>
      <c r="X5" s="2">
        <v>52.9</v>
      </c>
      <c r="Y5" s="2">
        <v>0.003</v>
      </c>
      <c r="AA5" s="2">
        <v>0.887</v>
      </c>
      <c r="AC5" s="2">
        <v>0.16</v>
      </c>
      <c r="AE5" s="2">
        <v>2.56</v>
      </c>
      <c r="AG5" s="2">
        <v>0.253</v>
      </c>
      <c r="AH5" s="2">
        <v>0.23</v>
      </c>
      <c r="AI5" s="2">
        <v>2.5</v>
      </c>
      <c r="AJ5" s="2">
        <v>164</v>
      </c>
      <c r="AK5" s="2">
        <v>2.5</v>
      </c>
    </row>
    <row r="6" spans="1:39" ht="12.75">
      <c r="A6" s="2" t="s">
        <v>69</v>
      </c>
      <c r="B6" s="2">
        <v>37182</v>
      </c>
      <c r="C6" s="2">
        <v>1155</v>
      </c>
      <c r="D6" s="2">
        <v>22.4</v>
      </c>
      <c r="E6" s="2">
        <v>7.18</v>
      </c>
      <c r="F6" s="2">
        <v>225</v>
      </c>
      <c r="H6" s="2">
        <v>4</v>
      </c>
      <c r="I6" s="2">
        <v>121</v>
      </c>
      <c r="K6" s="2">
        <v>0.02</v>
      </c>
      <c r="L6" s="2">
        <v>5</v>
      </c>
      <c r="M6" s="2">
        <v>0.1</v>
      </c>
      <c r="P6" s="2">
        <v>0.02</v>
      </c>
      <c r="T6" s="2">
        <v>5</v>
      </c>
      <c r="U6" s="2">
        <v>4.2</v>
      </c>
      <c r="V6" s="2">
        <v>3.93</v>
      </c>
      <c r="X6" s="2">
        <v>52.9</v>
      </c>
      <c r="Y6" s="2">
        <v>0.002</v>
      </c>
      <c r="AA6" s="2">
        <v>0.896</v>
      </c>
      <c r="AC6" s="2">
        <v>0.166</v>
      </c>
      <c r="AE6" s="2">
        <v>3.63</v>
      </c>
      <c r="AG6" s="2">
        <v>0.18</v>
      </c>
      <c r="AH6" s="2">
        <v>0.06</v>
      </c>
      <c r="AI6" s="2">
        <v>0.7</v>
      </c>
      <c r="AJ6" s="2">
        <v>90</v>
      </c>
      <c r="AK6" s="2">
        <v>0.7</v>
      </c>
      <c r="AL6" s="2">
        <v>0</v>
      </c>
      <c r="AM6" s="2">
        <v>0.003</v>
      </c>
    </row>
    <row r="7" spans="1:41" ht="12.75">
      <c r="A7" s="2" t="s">
        <v>69</v>
      </c>
      <c r="B7" s="2">
        <v>37258</v>
      </c>
      <c r="C7" s="2">
        <v>1050</v>
      </c>
      <c r="D7" s="2">
        <v>22</v>
      </c>
      <c r="E7" s="2">
        <v>7.42</v>
      </c>
      <c r="F7" s="2">
        <v>224</v>
      </c>
      <c r="G7" s="2">
        <v>0.21</v>
      </c>
      <c r="H7" s="2">
        <v>2</v>
      </c>
      <c r="I7" s="2">
        <v>120</v>
      </c>
      <c r="K7" s="2">
        <v>0.02</v>
      </c>
      <c r="L7" s="2">
        <v>3.63</v>
      </c>
      <c r="M7" s="2">
        <v>0.079</v>
      </c>
      <c r="P7" s="2">
        <v>0.03</v>
      </c>
      <c r="T7" s="2">
        <v>2.8</v>
      </c>
      <c r="U7" s="2">
        <v>1.5</v>
      </c>
      <c r="V7" s="2">
        <v>2.48</v>
      </c>
      <c r="X7" s="2">
        <v>42</v>
      </c>
      <c r="Y7" s="2">
        <v>0.003</v>
      </c>
      <c r="AA7" s="2">
        <v>0.798</v>
      </c>
      <c r="AC7" s="2">
        <v>0.163</v>
      </c>
      <c r="AE7" s="2">
        <v>2.42</v>
      </c>
      <c r="AG7" s="2">
        <v>0.19</v>
      </c>
      <c r="AH7" s="2">
        <v>0.09</v>
      </c>
      <c r="AI7" s="2">
        <v>1.5</v>
      </c>
      <c r="AJ7" s="2">
        <v>158</v>
      </c>
      <c r="AK7" s="2">
        <v>1.8</v>
      </c>
      <c r="AL7" s="2">
        <v>0.002</v>
      </c>
      <c r="AM7" s="2">
        <v>0.005</v>
      </c>
      <c r="AN7" s="2">
        <v>0.005</v>
      </c>
      <c r="AO7" s="2">
        <v>0.005</v>
      </c>
    </row>
    <row r="8" spans="1:41" ht="12.75">
      <c r="A8" s="2" t="s">
        <v>69</v>
      </c>
      <c r="B8" s="2">
        <v>37349</v>
      </c>
      <c r="C8" s="2">
        <v>1145</v>
      </c>
      <c r="D8" s="2">
        <v>22</v>
      </c>
      <c r="E8" s="2">
        <v>7.83</v>
      </c>
      <c r="F8" s="2">
        <v>259</v>
      </c>
      <c r="G8" s="2">
        <v>0.02</v>
      </c>
      <c r="H8" s="2">
        <v>2.3</v>
      </c>
      <c r="I8" s="2">
        <v>111</v>
      </c>
      <c r="K8" s="2">
        <v>0.02</v>
      </c>
      <c r="L8" s="2">
        <v>3.93</v>
      </c>
      <c r="M8" s="2">
        <v>0.06</v>
      </c>
      <c r="P8" s="2">
        <v>0.024</v>
      </c>
      <c r="T8" s="2">
        <v>2.8</v>
      </c>
      <c r="U8" s="2">
        <v>0.4</v>
      </c>
      <c r="V8" s="2">
        <v>0.49</v>
      </c>
      <c r="X8" s="2">
        <v>49.8</v>
      </c>
      <c r="Y8" s="2">
        <v>0.001</v>
      </c>
      <c r="AA8" s="2">
        <v>0.822</v>
      </c>
      <c r="AC8" s="2">
        <v>0.16</v>
      </c>
      <c r="AE8" s="2">
        <v>2.36</v>
      </c>
      <c r="AG8" s="2">
        <v>0.218</v>
      </c>
      <c r="AH8" s="2">
        <v>0.079</v>
      </c>
      <c r="AJ8" s="2">
        <v>150</v>
      </c>
      <c r="AL8" s="2">
        <v>0.0005</v>
      </c>
      <c r="AM8" s="2">
        <v>0.023</v>
      </c>
      <c r="AN8" s="2">
        <v>0.007</v>
      </c>
      <c r="AO8" s="2">
        <v>0.007</v>
      </c>
    </row>
    <row r="9" spans="1:41" ht="12.75">
      <c r="A9" s="2" t="s">
        <v>69</v>
      </c>
      <c r="B9" s="2">
        <v>37439</v>
      </c>
      <c r="C9" s="2">
        <v>1300</v>
      </c>
      <c r="D9" s="2">
        <v>23</v>
      </c>
      <c r="E9" s="2">
        <v>7.47</v>
      </c>
      <c r="F9" s="2">
        <v>258</v>
      </c>
      <c r="G9" s="2">
        <v>-2.78</v>
      </c>
      <c r="H9" s="2">
        <v>1.4</v>
      </c>
      <c r="I9" s="2">
        <v>117</v>
      </c>
      <c r="K9" s="2">
        <v>0.02</v>
      </c>
      <c r="L9" s="2">
        <v>3.75</v>
      </c>
      <c r="M9" s="2">
        <v>0.056</v>
      </c>
      <c r="P9" s="2">
        <v>0.02</v>
      </c>
      <c r="T9" s="2">
        <v>2.3</v>
      </c>
      <c r="U9" s="2">
        <v>0.4</v>
      </c>
      <c r="V9" s="2">
        <v>4.03</v>
      </c>
      <c r="X9" s="2">
        <v>48.9</v>
      </c>
      <c r="Y9" s="2">
        <v>0.001</v>
      </c>
      <c r="AA9" s="2">
        <v>0.818</v>
      </c>
      <c r="AC9" s="2">
        <v>0.16</v>
      </c>
      <c r="AE9" s="2">
        <v>2.1</v>
      </c>
      <c r="AG9" s="2">
        <v>0.113</v>
      </c>
      <c r="AH9" s="2">
        <v>0.043</v>
      </c>
      <c r="AJ9" s="2">
        <v>160</v>
      </c>
      <c r="AL9" s="2">
        <v>0.0001</v>
      </c>
      <c r="AM9" s="2">
        <v>0.023</v>
      </c>
      <c r="AN9" s="2">
        <v>0.005</v>
      </c>
      <c r="AO9" s="2">
        <v>0.005</v>
      </c>
    </row>
    <row r="10" spans="1:39" ht="12.75">
      <c r="A10" s="2" t="s">
        <v>69</v>
      </c>
      <c r="B10" s="2">
        <v>37552</v>
      </c>
      <c r="C10" s="2">
        <v>1120</v>
      </c>
      <c r="D10" s="2">
        <v>23</v>
      </c>
      <c r="E10" s="2">
        <v>7.46</v>
      </c>
      <c r="F10" s="2">
        <v>256</v>
      </c>
      <c r="G10" s="2">
        <v>0.9</v>
      </c>
      <c r="H10" s="2">
        <v>1.5</v>
      </c>
      <c r="I10" s="2">
        <v>121</v>
      </c>
      <c r="K10" s="2">
        <v>0.2</v>
      </c>
      <c r="L10" s="2">
        <v>4.51</v>
      </c>
      <c r="M10" s="2">
        <v>0.09</v>
      </c>
      <c r="P10" s="2">
        <v>0.03</v>
      </c>
      <c r="T10" s="2">
        <v>2.3</v>
      </c>
      <c r="U10" s="2">
        <v>1</v>
      </c>
      <c r="V10" s="2">
        <v>3.4</v>
      </c>
      <c r="X10" s="2">
        <v>47.6</v>
      </c>
      <c r="Y10" s="2">
        <v>0.01</v>
      </c>
      <c r="AA10" s="2">
        <v>0.838</v>
      </c>
      <c r="AC10" s="2">
        <v>0.505</v>
      </c>
      <c r="AE10" s="2">
        <v>2.57</v>
      </c>
      <c r="AG10" s="2">
        <v>0.11</v>
      </c>
      <c r="AH10" s="2">
        <v>0.2</v>
      </c>
      <c r="AJ10" s="2">
        <v>90</v>
      </c>
      <c r="AL10" s="2">
        <v>0.005</v>
      </c>
      <c r="AM10" s="2">
        <v>0.05</v>
      </c>
    </row>
    <row r="11" spans="1:39" ht="12.75">
      <c r="A11" s="2" t="s">
        <v>69</v>
      </c>
      <c r="B11" s="2">
        <v>37627</v>
      </c>
      <c r="C11" s="2">
        <v>1000</v>
      </c>
      <c r="D11" s="2">
        <v>22.8</v>
      </c>
      <c r="E11" s="2">
        <v>7.48</v>
      </c>
      <c r="F11" s="2">
        <v>257</v>
      </c>
      <c r="G11" s="2">
        <v>0.59</v>
      </c>
      <c r="H11" s="2">
        <v>1</v>
      </c>
      <c r="I11" s="2">
        <v>130</v>
      </c>
      <c r="K11" s="2">
        <v>0.037</v>
      </c>
      <c r="L11" s="2">
        <v>4.73</v>
      </c>
      <c r="M11" s="2">
        <v>0.13</v>
      </c>
      <c r="P11" s="2">
        <v>0.03</v>
      </c>
      <c r="T11" s="2">
        <v>2.5</v>
      </c>
      <c r="U11" s="2">
        <v>1.7</v>
      </c>
      <c r="V11" s="2">
        <v>3.8</v>
      </c>
      <c r="X11" s="2">
        <v>48.4</v>
      </c>
      <c r="Y11" s="2">
        <v>0.003</v>
      </c>
      <c r="AA11" s="2">
        <v>0.837</v>
      </c>
      <c r="AC11" s="2">
        <v>0.048</v>
      </c>
      <c r="AE11" s="2">
        <v>2.59</v>
      </c>
      <c r="AG11" s="2">
        <v>0.12</v>
      </c>
      <c r="AH11" s="2">
        <v>0.2</v>
      </c>
      <c r="AJ11" s="2">
        <v>149</v>
      </c>
      <c r="AL11" s="2">
        <v>0.003</v>
      </c>
      <c r="AM11" s="2">
        <v>0.01</v>
      </c>
    </row>
    <row r="12" spans="1:39" ht="12.75">
      <c r="A12" s="2" t="s">
        <v>69</v>
      </c>
      <c r="B12" s="2">
        <v>37714</v>
      </c>
      <c r="C12" s="2">
        <v>1030</v>
      </c>
      <c r="D12" s="2">
        <v>22.8</v>
      </c>
      <c r="E12" s="2">
        <v>7.46</v>
      </c>
      <c r="F12" s="2">
        <v>258</v>
      </c>
      <c r="G12" s="2">
        <v>0.11</v>
      </c>
      <c r="H12" s="2">
        <v>3.1</v>
      </c>
      <c r="I12" s="2">
        <v>128</v>
      </c>
      <c r="K12" s="2">
        <v>0.037</v>
      </c>
      <c r="L12" s="2">
        <v>4.38</v>
      </c>
      <c r="M12" s="2">
        <v>0.11</v>
      </c>
      <c r="P12" s="2">
        <v>0.032</v>
      </c>
      <c r="T12" s="2">
        <v>1.8</v>
      </c>
      <c r="U12" s="2">
        <v>1.3</v>
      </c>
      <c r="V12" s="2">
        <v>4.5</v>
      </c>
      <c r="X12" s="2">
        <v>48.6</v>
      </c>
      <c r="Y12" s="2">
        <v>0.002</v>
      </c>
      <c r="AA12" s="2">
        <v>0.861</v>
      </c>
      <c r="AC12" s="2">
        <v>0.1</v>
      </c>
      <c r="AE12" s="2">
        <v>2.48</v>
      </c>
      <c r="AG12" s="2">
        <v>0.13</v>
      </c>
      <c r="AH12" s="2">
        <v>0.4</v>
      </c>
      <c r="AJ12" s="2">
        <v>136</v>
      </c>
      <c r="AL12" s="2">
        <v>0.003</v>
      </c>
      <c r="AM12" s="2">
        <v>0.01</v>
      </c>
    </row>
    <row r="13" spans="1:38" ht="12.75">
      <c r="A13" s="2" t="s">
        <v>69</v>
      </c>
      <c r="B13" s="2">
        <v>37804</v>
      </c>
      <c r="C13" s="2">
        <v>950</v>
      </c>
      <c r="E13" s="2">
        <v>7.38</v>
      </c>
      <c r="F13" s="2">
        <v>258</v>
      </c>
      <c r="G13" s="2">
        <v>1.16</v>
      </c>
      <c r="H13" s="2">
        <v>2.6</v>
      </c>
      <c r="I13" s="2">
        <v>128</v>
      </c>
      <c r="K13" s="2">
        <v>0.05</v>
      </c>
      <c r="L13" s="2">
        <v>4.43</v>
      </c>
      <c r="M13" s="2">
        <v>0.15</v>
      </c>
      <c r="P13" s="2">
        <v>0.022</v>
      </c>
      <c r="U13" s="2">
        <v>5.6</v>
      </c>
      <c r="V13" s="2">
        <v>4.2</v>
      </c>
      <c r="X13" s="2">
        <v>49.2</v>
      </c>
      <c r="AA13" s="2">
        <v>0.874</v>
      </c>
      <c r="AC13" s="2">
        <v>0.078</v>
      </c>
      <c r="AE13" s="2">
        <v>2.48</v>
      </c>
      <c r="AG13" s="2">
        <v>0.14</v>
      </c>
      <c r="AH13" s="2">
        <v>0.2</v>
      </c>
      <c r="AJ13" s="2">
        <v>77</v>
      </c>
      <c r="AL13" s="2">
        <v>0.003</v>
      </c>
    </row>
    <row r="14" spans="1:38" ht="12.75">
      <c r="A14" s="2" t="s">
        <v>69</v>
      </c>
      <c r="B14" s="2">
        <v>37895</v>
      </c>
      <c r="C14" s="2">
        <v>1430</v>
      </c>
      <c r="E14" s="2">
        <v>7.19</v>
      </c>
      <c r="F14" s="2">
        <v>258</v>
      </c>
      <c r="H14" s="2">
        <v>0.6</v>
      </c>
      <c r="I14" s="2">
        <v>137</v>
      </c>
      <c r="K14" s="2">
        <v>0.037</v>
      </c>
      <c r="L14" s="2">
        <v>4.6</v>
      </c>
      <c r="M14" s="2">
        <v>0.06</v>
      </c>
      <c r="P14" s="2">
        <v>0.023</v>
      </c>
      <c r="V14" s="2">
        <v>0.92</v>
      </c>
      <c r="X14" s="2">
        <v>49.5</v>
      </c>
      <c r="AA14" s="2">
        <v>0.889</v>
      </c>
      <c r="AC14" s="2">
        <v>0.11</v>
      </c>
      <c r="AE14" s="2">
        <v>2.32</v>
      </c>
      <c r="AG14" s="2">
        <v>0.122</v>
      </c>
      <c r="AH14" s="2">
        <v>0.19</v>
      </c>
      <c r="AJ14" s="2">
        <v>155</v>
      </c>
      <c r="AL14" s="2">
        <v>0.0003</v>
      </c>
    </row>
    <row r="15" spans="1:38" ht="12.75">
      <c r="A15" s="2" t="s">
        <v>69</v>
      </c>
      <c r="B15" s="2">
        <v>37991</v>
      </c>
      <c r="C15" s="2">
        <v>1300</v>
      </c>
      <c r="E15" s="2">
        <v>6.97</v>
      </c>
      <c r="F15" s="2">
        <v>277</v>
      </c>
      <c r="G15" s="2">
        <v>0.03</v>
      </c>
      <c r="I15" s="2">
        <v>123</v>
      </c>
      <c r="K15" s="2">
        <v>0.04</v>
      </c>
      <c r="L15" s="2">
        <v>4.65</v>
      </c>
      <c r="M15" s="2">
        <v>0.06</v>
      </c>
      <c r="V15" s="2">
        <v>2.17</v>
      </c>
      <c r="X15" s="2">
        <v>48.5</v>
      </c>
      <c r="AA15" s="2">
        <v>0.828</v>
      </c>
      <c r="AC15" s="2">
        <v>0.12</v>
      </c>
      <c r="AE15" s="2">
        <v>2.48</v>
      </c>
      <c r="AG15" s="2">
        <v>0.122</v>
      </c>
      <c r="AH15" s="2">
        <v>0.15</v>
      </c>
      <c r="AJ15" s="2">
        <v>155</v>
      </c>
      <c r="AL15" s="2">
        <v>0.0003</v>
      </c>
    </row>
    <row r="16" spans="1:38" ht="12.75">
      <c r="A16" s="2" t="s">
        <v>69</v>
      </c>
      <c r="B16" s="2">
        <v>38545</v>
      </c>
      <c r="C16" s="2">
        <v>1030</v>
      </c>
      <c r="E16" s="2">
        <v>6.97</v>
      </c>
      <c r="F16" s="2">
        <v>241</v>
      </c>
      <c r="G16" s="2">
        <v>3.87</v>
      </c>
      <c r="I16" s="2">
        <v>134</v>
      </c>
      <c r="L16" s="2">
        <v>6.14</v>
      </c>
      <c r="M16" s="2">
        <v>0.051</v>
      </c>
      <c r="P16" s="2">
        <v>0.027</v>
      </c>
      <c r="V16" s="2">
        <v>1.53</v>
      </c>
      <c r="X16" s="2">
        <v>52.7</v>
      </c>
      <c r="AA16" s="2">
        <v>0.917</v>
      </c>
      <c r="AC16" s="2">
        <v>0.13</v>
      </c>
      <c r="AE16" s="2">
        <v>2.78</v>
      </c>
      <c r="AG16" s="2">
        <v>0.124</v>
      </c>
      <c r="AH16" s="2">
        <v>0.25</v>
      </c>
      <c r="AJ16" s="2">
        <v>127</v>
      </c>
      <c r="AL16" s="2">
        <v>0.0035</v>
      </c>
    </row>
    <row r="17" spans="1:38" ht="12.75">
      <c r="A17" s="2" t="s">
        <v>69</v>
      </c>
      <c r="B17" s="2">
        <v>38629</v>
      </c>
      <c r="C17" s="2">
        <v>1030</v>
      </c>
      <c r="E17" s="2">
        <v>6.57</v>
      </c>
      <c r="F17" s="2">
        <v>261</v>
      </c>
      <c r="G17" s="2">
        <v>10.66</v>
      </c>
      <c r="I17" s="2">
        <v>123</v>
      </c>
      <c r="L17" s="2">
        <v>6.48</v>
      </c>
      <c r="M17" s="2">
        <v>0.043</v>
      </c>
      <c r="P17" s="2">
        <v>0.029</v>
      </c>
      <c r="V17" s="2">
        <v>2.24</v>
      </c>
      <c r="X17" s="2">
        <v>49.1</v>
      </c>
      <c r="AA17" s="2">
        <v>0.898</v>
      </c>
      <c r="AC17" s="2">
        <v>0.12</v>
      </c>
      <c r="AE17" s="2">
        <v>2.6</v>
      </c>
      <c r="AG17" s="2">
        <v>0.14</v>
      </c>
      <c r="AH17" s="2">
        <v>0.11</v>
      </c>
      <c r="AJ17" s="2">
        <v>147</v>
      </c>
      <c r="AL17" s="2">
        <v>0.0035</v>
      </c>
    </row>
    <row r="18" spans="1:38" ht="12.75">
      <c r="A18" s="2" t="s">
        <v>69</v>
      </c>
      <c r="B18" s="2">
        <v>38265</v>
      </c>
      <c r="C18" s="2">
        <v>945</v>
      </c>
      <c r="E18" s="2">
        <v>7.37</v>
      </c>
      <c r="F18" s="2">
        <v>263</v>
      </c>
      <c r="G18" s="2">
        <v>0.01</v>
      </c>
      <c r="H18" s="2">
        <v>5.5</v>
      </c>
      <c r="I18" s="2">
        <v>129</v>
      </c>
      <c r="K18" s="2">
        <v>0.04</v>
      </c>
      <c r="L18" s="2">
        <v>4.87</v>
      </c>
      <c r="M18" s="2">
        <v>0.1</v>
      </c>
      <c r="V18" s="2">
        <v>0.85</v>
      </c>
      <c r="X18" s="2">
        <v>51.8</v>
      </c>
      <c r="AA18" s="2">
        <v>0.915</v>
      </c>
      <c r="AC18" s="2">
        <v>0.12</v>
      </c>
      <c r="AE18" s="2">
        <v>2.72</v>
      </c>
      <c r="AG18" s="2">
        <v>0.19</v>
      </c>
      <c r="AH18" s="2">
        <v>0.26</v>
      </c>
      <c r="AJ18" s="2">
        <v>117</v>
      </c>
      <c r="AL18" s="2">
        <v>0.0003</v>
      </c>
    </row>
    <row r="19" spans="1:38" ht="12.75">
      <c r="A19" s="2" t="s">
        <v>69</v>
      </c>
      <c r="B19" s="2">
        <v>38078</v>
      </c>
      <c r="C19" s="2">
        <v>845</v>
      </c>
      <c r="D19" s="2">
        <v>22.3</v>
      </c>
      <c r="E19" s="2">
        <v>7.22</v>
      </c>
      <c r="F19" s="2">
        <v>279</v>
      </c>
      <c r="H19" s="2">
        <v>25.8</v>
      </c>
      <c r="I19" s="2">
        <v>126</v>
      </c>
      <c r="K19" s="2">
        <v>0.04</v>
      </c>
      <c r="L19" s="2">
        <v>4.36</v>
      </c>
      <c r="M19" s="2">
        <v>0.04</v>
      </c>
      <c r="P19" s="2">
        <v>0.016</v>
      </c>
      <c r="V19" s="2">
        <v>5.47</v>
      </c>
      <c r="X19" s="2">
        <v>53.8</v>
      </c>
      <c r="AA19" s="2">
        <v>0.925</v>
      </c>
      <c r="AC19" s="2">
        <v>0.083</v>
      </c>
      <c r="AE19" s="2">
        <v>2.41</v>
      </c>
      <c r="AG19" s="2">
        <v>0.762</v>
      </c>
      <c r="AH19" s="2">
        <v>0.17</v>
      </c>
      <c r="AJ19" s="2">
        <v>201</v>
      </c>
      <c r="AL19" s="2">
        <v>0.0003</v>
      </c>
    </row>
    <row r="20" spans="1:38" ht="12.75">
      <c r="A20" s="2" t="s">
        <v>69</v>
      </c>
      <c r="B20" s="2">
        <v>38170</v>
      </c>
      <c r="C20" s="2">
        <v>1440</v>
      </c>
      <c r="E20" s="2">
        <v>7.22</v>
      </c>
      <c r="F20" s="2">
        <v>267</v>
      </c>
      <c r="G20" s="2">
        <v>0.34</v>
      </c>
      <c r="I20" s="2">
        <v>129</v>
      </c>
      <c r="K20" s="2">
        <v>0.04</v>
      </c>
      <c r="L20" s="2">
        <v>4.12</v>
      </c>
      <c r="M20" s="2">
        <v>0.06</v>
      </c>
      <c r="P20" s="2">
        <v>0.015</v>
      </c>
      <c r="V20" s="2">
        <v>2.68</v>
      </c>
      <c r="X20" s="2">
        <v>49.4</v>
      </c>
      <c r="AA20" s="2">
        <v>0.872</v>
      </c>
      <c r="AC20" s="2">
        <v>0.048</v>
      </c>
      <c r="AE20" s="2">
        <v>2.44</v>
      </c>
      <c r="AG20" s="2">
        <v>0.113</v>
      </c>
      <c r="AH20" s="2">
        <v>0.14</v>
      </c>
      <c r="AJ20" s="2">
        <v>135</v>
      </c>
      <c r="AL20" s="2">
        <v>0.0003</v>
      </c>
    </row>
    <row r="21" spans="1:38" ht="12.75">
      <c r="A21" s="2" t="s">
        <v>69</v>
      </c>
      <c r="B21" s="2">
        <v>38721</v>
      </c>
      <c r="C21" s="2">
        <v>1230</v>
      </c>
      <c r="D21" s="2">
        <v>22.6</v>
      </c>
      <c r="E21" s="2">
        <v>7.43</v>
      </c>
      <c r="F21" s="2">
        <v>265</v>
      </c>
      <c r="G21" s="2">
        <v>1.2</v>
      </c>
      <c r="I21" s="2">
        <v>140</v>
      </c>
      <c r="L21" s="2">
        <v>4.74</v>
      </c>
      <c r="M21" s="2">
        <v>0.1</v>
      </c>
      <c r="P21" s="2">
        <v>1.18</v>
      </c>
      <c r="V21" s="2">
        <v>0.85</v>
      </c>
      <c r="X21" s="2">
        <v>56.1</v>
      </c>
      <c r="AA21" s="2">
        <v>0.911</v>
      </c>
      <c r="AC21" s="2">
        <v>0.059</v>
      </c>
      <c r="AE21" s="2">
        <v>2.64</v>
      </c>
      <c r="AG21" s="2">
        <v>0.124</v>
      </c>
      <c r="AH21" s="2">
        <v>0.12</v>
      </c>
      <c r="AJ21" s="2">
        <v>148</v>
      </c>
      <c r="AL21" s="2">
        <v>0.0035</v>
      </c>
    </row>
    <row r="22" spans="1:38" ht="12.75">
      <c r="A22" s="2" t="s">
        <v>69</v>
      </c>
      <c r="B22" s="2">
        <v>38356</v>
      </c>
      <c r="C22" s="2">
        <v>1000</v>
      </c>
      <c r="E22" s="2">
        <v>8.04</v>
      </c>
      <c r="F22" s="2">
        <v>267</v>
      </c>
      <c r="G22" s="2">
        <v>0.22</v>
      </c>
      <c r="I22" s="2">
        <v>131</v>
      </c>
      <c r="K22" s="2">
        <v>0.04</v>
      </c>
      <c r="L22" s="2">
        <v>5.27</v>
      </c>
      <c r="P22" s="2">
        <v>0.018</v>
      </c>
      <c r="V22" s="2">
        <v>0.85</v>
      </c>
      <c r="X22" s="2">
        <v>48.3</v>
      </c>
      <c r="AA22" s="2">
        <v>0.841</v>
      </c>
      <c r="AC22" s="2">
        <v>0.066</v>
      </c>
      <c r="AE22" s="2">
        <v>2.61</v>
      </c>
      <c r="AG22" s="2">
        <v>0.124</v>
      </c>
      <c r="AH22" s="2">
        <v>0.11</v>
      </c>
      <c r="AJ22" s="2">
        <v>139</v>
      </c>
      <c r="AL22" s="2">
        <v>0.0003</v>
      </c>
    </row>
    <row r="23" spans="1:38" ht="12.75">
      <c r="A23" s="2" t="s">
        <v>69</v>
      </c>
      <c r="B23" s="2">
        <v>38811</v>
      </c>
      <c r="C23" s="2">
        <v>1400</v>
      </c>
      <c r="E23" s="2">
        <v>7.5</v>
      </c>
      <c r="F23" s="2">
        <v>271</v>
      </c>
      <c r="G23" s="2">
        <v>1.94</v>
      </c>
      <c r="I23" s="2">
        <v>131</v>
      </c>
      <c r="L23" s="2">
        <v>5.26</v>
      </c>
      <c r="M23" s="2">
        <v>0.19</v>
      </c>
      <c r="P23" s="2">
        <v>0.038</v>
      </c>
      <c r="V23" s="2">
        <v>1.46</v>
      </c>
      <c r="X23" s="2">
        <v>49.7</v>
      </c>
      <c r="AA23" s="2">
        <v>0.889</v>
      </c>
      <c r="AC23" s="2">
        <v>0.15</v>
      </c>
      <c r="AE23" s="2">
        <v>2.49</v>
      </c>
      <c r="AG23" s="2">
        <v>0.117</v>
      </c>
      <c r="AH23" s="2">
        <v>0.24</v>
      </c>
      <c r="AJ23" s="2">
        <v>147</v>
      </c>
      <c r="AL23" s="2">
        <v>0.0035</v>
      </c>
    </row>
    <row r="24" spans="1:41" ht="12.75">
      <c r="A24" s="2" t="s">
        <v>69</v>
      </c>
      <c r="B24" s="2">
        <v>37347</v>
      </c>
      <c r="H24" s="2">
        <v>2.5</v>
      </c>
      <c r="I24" s="2">
        <v>114</v>
      </c>
      <c r="K24" s="2">
        <v>0.02</v>
      </c>
      <c r="L24" s="2">
        <v>3.94</v>
      </c>
      <c r="M24" s="2">
        <v>0.06</v>
      </c>
      <c r="P24" s="2">
        <v>0.025</v>
      </c>
      <c r="V24" s="2">
        <v>1.63</v>
      </c>
      <c r="X24" s="2">
        <v>47.1</v>
      </c>
      <c r="Y24" s="2">
        <v>0.001</v>
      </c>
      <c r="AA24" s="2">
        <v>0.757</v>
      </c>
      <c r="AC24" s="2">
        <v>0.16</v>
      </c>
      <c r="AE24" s="2">
        <v>2.21</v>
      </c>
      <c r="AG24" s="2">
        <v>0.21</v>
      </c>
      <c r="AH24" s="2">
        <v>0.106</v>
      </c>
      <c r="AJ24" s="2">
        <v>164</v>
      </c>
      <c r="AL24" s="2">
        <v>0.0005</v>
      </c>
      <c r="AM24" s="2">
        <v>0.023</v>
      </c>
      <c r="AN24" s="2">
        <v>0.005</v>
      </c>
      <c r="AO24" s="2">
        <v>0.005</v>
      </c>
    </row>
    <row r="25" spans="1:38" ht="12.75">
      <c r="A25" s="2" t="s">
        <v>69</v>
      </c>
      <c r="B25" s="2">
        <v>38454</v>
      </c>
      <c r="C25" s="2">
        <v>1300</v>
      </c>
      <c r="E25" s="2">
        <v>7.23</v>
      </c>
      <c r="F25" s="2">
        <v>264</v>
      </c>
      <c r="G25" s="2">
        <v>0.99</v>
      </c>
      <c r="I25" s="2">
        <v>130</v>
      </c>
      <c r="K25" s="2">
        <v>0.04</v>
      </c>
      <c r="L25" s="2">
        <v>5.48</v>
      </c>
      <c r="M25" s="2">
        <v>0.056</v>
      </c>
      <c r="V25" s="2">
        <v>1.03</v>
      </c>
      <c r="X25" s="2">
        <v>52.7</v>
      </c>
      <c r="AA25" s="2">
        <v>0.848</v>
      </c>
      <c r="AC25" s="2">
        <v>0.048</v>
      </c>
      <c r="AE25" s="2">
        <v>2.37</v>
      </c>
      <c r="AG25" s="2">
        <v>0.116</v>
      </c>
      <c r="AH25" s="2">
        <v>0.11</v>
      </c>
      <c r="AJ25" s="2">
        <v>135</v>
      </c>
      <c r="AL25" s="2">
        <v>0.0003</v>
      </c>
    </row>
    <row r="26" spans="1:38" ht="12.75">
      <c r="A26" s="2" t="s">
        <v>69</v>
      </c>
      <c r="B26" s="2">
        <v>38454</v>
      </c>
      <c r="C26" s="2">
        <v>1330</v>
      </c>
      <c r="E26" s="2">
        <v>7.23</v>
      </c>
      <c r="F26" s="2">
        <v>264</v>
      </c>
      <c r="G26" s="2">
        <v>0.99</v>
      </c>
      <c r="I26" s="2">
        <v>128</v>
      </c>
      <c r="K26" s="2">
        <v>0.04</v>
      </c>
      <c r="L26" s="2">
        <v>5.6</v>
      </c>
      <c r="M26" s="2">
        <v>0.11</v>
      </c>
      <c r="V26" s="2">
        <v>1.12</v>
      </c>
      <c r="X26" s="2">
        <v>52.1</v>
      </c>
      <c r="AA26" s="2">
        <v>0.847</v>
      </c>
      <c r="AC26" s="2">
        <v>0.048</v>
      </c>
      <c r="AE26" s="2">
        <v>2.5</v>
      </c>
      <c r="AG26" s="2">
        <v>0.117</v>
      </c>
      <c r="AH26" s="2">
        <v>0.16</v>
      </c>
      <c r="AJ26" s="2">
        <v>148</v>
      </c>
      <c r="AL26" s="2">
        <v>0.0003</v>
      </c>
    </row>
    <row r="27" spans="1:37" ht="12.75">
      <c r="A27" s="2" t="s">
        <v>46</v>
      </c>
      <c r="B27" s="2">
        <v>36845</v>
      </c>
      <c r="C27" s="2">
        <v>1105</v>
      </c>
      <c r="D27" s="2">
        <v>21.6</v>
      </c>
      <c r="E27" s="2">
        <v>7.27</v>
      </c>
      <c r="F27" s="2">
        <v>324</v>
      </c>
      <c r="G27" s="2">
        <v>0</v>
      </c>
      <c r="H27" s="2">
        <v>0.8</v>
      </c>
      <c r="I27" s="2">
        <v>174</v>
      </c>
      <c r="K27" s="2">
        <v>0.02</v>
      </c>
      <c r="L27" s="2">
        <v>7.3</v>
      </c>
      <c r="M27" s="2">
        <v>0.221</v>
      </c>
      <c r="P27" s="2">
        <v>0.01</v>
      </c>
      <c r="T27" s="2">
        <v>3.2</v>
      </c>
      <c r="U27" s="2">
        <v>6.5</v>
      </c>
      <c r="V27" s="2">
        <v>42.9</v>
      </c>
      <c r="X27" s="2">
        <v>42.3</v>
      </c>
      <c r="Y27" s="2">
        <v>0.003</v>
      </c>
      <c r="AA27" s="2">
        <v>11.8</v>
      </c>
      <c r="AC27" s="2">
        <v>1.05</v>
      </c>
      <c r="AE27" s="2">
        <v>6.11</v>
      </c>
      <c r="AG27" s="2">
        <v>0.061</v>
      </c>
      <c r="AH27" s="2">
        <v>0.04</v>
      </c>
      <c r="AI27" s="2">
        <v>0.7</v>
      </c>
      <c r="AJ27" s="2">
        <v>174</v>
      </c>
      <c r="AK27" s="2">
        <v>0.7</v>
      </c>
    </row>
    <row r="28" spans="1:37" ht="12.75">
      <c r="A28" s="2" t="s">
        <v>46</v>
      </c>
      <c r="B28" s="2">
        <v>37013</v>
      </c>
      <c r="C28" s="2">
        <v>1240</v>
      </c>
      <c r="D28" s="2">
        <v>21.9</v>
      </c>
      <c r="E28" s="2">
        <v>7.55</v>
      </c>
      <c r="F28" s="2">
        <v>0</v>
      </c>
      <c r="G28" s="2">
        <v>0.07</v>
      </c>
      <c r="H28" s="2">
        <v>1</v>
      </c>
      <c r="I28" s="2">
        <v>148</v>
      </c>
      <c r="K28" s="2">
        <v>0.02</v>
      </c>
      <c r="L28" s="2">
        <v>8.4</v>
      </c>
      <c r="M28" s="2">
        <v>0.233</v>
      </c>
      <c r="P28" s="2">
        <v>0.01</v>
      </c>
      <c r="T28" s="2">
        <v>3</v>
      </c>
      <c r="U28" s="2">
        <v>3.5</v>
      </c>
      <c r="V28" s="2">
        <v>2.58</v>
      </c>
      <c r="X28" s="2">
        <v>39.5</v>
      </c>
      <c r="Y28" s="2">
        <v>0.003</v>
      </c>
      <c r="AA28" s="2">
        <v>11.4</v>
      </c>
      <c r="AC28" s="2">
        <v>0.984</v>
      </c>
      <c r="AE28" s="2">
        <v>5.82</v>
      </c>
      <c r="AG28" s="2">
        <v>0.087</v>
      </c>
      <c r="AH28" s="2">
        <v>0.04</v>
      </c>
      <c r="AI28" s="2">
        <v>0.7</v>
      </c>
      <c r="AJ28" s="2">
        <v>176</v>
      </c>
      <c r="AK28" s="2">
        <v>0.7</v>
      </c>
    </row>
    <row r="29" spans="1:37" ht="12.75">
      <c r="A29" s="2" t="s">
        <v>46</v>
      </c>
      <c r="B29" s="2">
        <v>36928</v>
      </c>
      <c r="C29" s="2">
        <v>1230</v>
      </c>
      <c r="D29" s="2">
        <v>22</v>
      </c>
      <c r="E29" s="2">
        <v>6.9</v>
      </c>
      <c r="F29" s="2">
        <v>313</v>
      </c>
      <c r="G29" s="2">
        <v>0</v>
      </c>
      <c r="H29" s="2">
        <v>0.7</v>
      </c>
      <c r="I29" s="2">
        <v>148</v>
      </c>
      <c r="K29" s="2">
        <v>0.02</v>
      </c>
      <c r="L29" s="2">
        <v>8.3</v>
      </c>
      <c r="M29" s="2">
        <v>0.254</v>
      </c>
      <c r="P29" s="2">
        <v>0.01</v>
      </c>
      <c r="T29" s="2">
        <v>2.5</v>
      </c>
      <c r="U29" s="2">
        <v>10.8</v>
      </c>
      <c r="V29" s="2">
        <v>5.93</v>
      </c>
      <c r="X29" s="2">
        <v>33.5</v>
      </c>
      <c r="Y29" s="2">
        <v>0.003</v>
      </c>
      <c r="AA29" s="2">
        <v>9.96</v>
      </c>
      <c r="AC29" s="2">
        <v>0.369</v>
      </c>
      <c r="AE29" s="2">
        <v>5.22</v>
      </c>
      <c r="AG29" s="2">
        <v>0.063</v>
      </c>
      <c r="AH29" s="2">
        <v>0.1</v>
      </c>
      <c r="AI29" s="2">
        <v>0.7</v>
      </c>
      <c r="AJ29" s="2">
        <v>176</v>
      </c>
      <c r="AK29" s="2">
        <v>0.7</v>
      </c>
    </row>
    <row r="30" spans="1:37" ht="12.75">
      <c r="A30" s="2" t="s">
        <v>46</v>
      </c>
      <c r="B30" s="2">
        <v>37104</v>
      </c>
      <c r="C30" s="2">
        <v>1220</v>
      </c>
      <c r="D30" s="2">
        <v>22</v>
      </c>
      <c r="F30" s="2">
        <v>225</v>
      </c>
      <c r="G30" s="2">
        <v>0.01</v>
      </c>
      <c r="H30" s="2">
        <v>1.5</v>
      </c>
      <c r="I30" s="2">
        <v>157</v>
      </c>
      <c r="K30" s="2">
        <v>0.02</v>
      </c>
      <c r="L30" s="2">
        <v>9.2</v>
      </c>
      <c r="M30" s="2">
        <v>0.244</v>
      </c>
      <c r="P30" s="2">
        <v>0.01</v>
      </c>
      <c r="T30" s="2">
        <v>2.5</v>
      </c>
      <c r="U30" s="2">
        <v>2.8</v>
      </c>
      <c r="V30" s="2">
        <v>2.92</v>
      </c>
      <c r="X30" s="2">
        <v>43</v>
      </c>
      <c r="Y30" s="2">
        <v>0.003</v>
      </c>
      <c r="AA30" s="2">
        <v>12.7</v>
      </c>
      <c r="AC30" s="2">
        <v>0.46</v>
      </c>
      <c r="AE30" s="2">
        <v>5.94</v>
      </c>
      <c r="AG30" s="2">
        <v>0.066</v>
      </c>
      <c r="AH30" s="2">
        <v>0.04</v>
      </c>
      <c r="AI30" s="2">
        <v>0.7</v>
      </c>
      <c r="AJ30" s="2">
        <v>186</v>
      </c>
      <c r="AK30" s="2">
        <v>0.7</v>
      </c>
    </row>
    <row r="31" spans="1:41" ht="12.75">
      <c r="A31" s="2" t="s">
        <v>46</v>
      </c>
      <c r="B31" s="2">
        <v>37293</v>
      </c>
      <c r="C31" s="2">
        <v>1100</v>
      </c>
      <c r="D31" s="2">
        <v>21.8</v>
      </c>
      <c r="E31" s="2">
        <v>7.7</v>
      </c>
      <c r="F31" s="2">
        <v>277</v>
      </c>
      <c r="G31" s="2">
        <v>0.15</v>
      </c>
      <c r="H31" s="2">
        <v>1.7</v>
      </c>
      <c r="I31" s="2">
        <v>125</v>
      </c>
      <c r="K31" s="2">
        <v>0.02</v>
      </c>
      <c r="L31" s="2">
        <v>6.25</v>
      </c>
      <c r="M31" s="2">
        <v>0.242</v>
      </c>
      <c r="P31" s="2">
        <v>0.01</v>
      </c>
      <c r="T31" s="2">
        <v>2.1</v>
      </c>
      <c r="U31" s="2">
        <v>0.3</v>
      </c>
      <c r="V31" s="2">
        <v>0.63</v>
      </c>
      <c r="X31" s="2">
        <v>32.2</v>
      </c>
      <c r="Y31" s="2">
        <v>0.003</v>
      </c>
      <c r="AA31" s="2">
        <v>15.7</v>
      </c>
      <c r="AC31" s="2">
        <v>1.07</v>
      </c>
      <c r="AE31" s="2">
        <v>7.25</v>
      </c>
      <c r="AG31" s="2">
        <v>0.012</v>
      </c>
      <c r="AH31" s="2">
        <v>0.05</v>
      </c>
      <c r="AI31" s="2">
        <v>0.7</v>
      </c>
      <c r="AJ31" s="2">
        <v>156</v>
      </c>
      <c r="AK31" s="2">
        <v>0.7</v>
      </c>
      <c r="AL31" s="2">
        <v>0.002</v>
      </c>
      <c r="AM31" s="2">
        <v>0.005</v>
      </c>
      <c r="AN31" s="2">
        <v>0.021</v>
      </c>
      <c r="AO31" s="2">
        <v>0.021</v>
      </c>
    </row>
    <row r="32" spans="1:39" ht="12.75">
      <c r="A32" s="2" t="s">
        <v>46</v>
      </c>
      <c r="B32" s="2">
        <v>37196</v>
      </c>
      <c r="C32" s="2">
        <v>945</v>
      </c>
      <c r="D32" s="2">
        <v>21.9</v>
      </c>
      <c r="E32" s="2">
        <v>7.16</v>
      </c>
      <c r="F32" s="2">
        <v>278</v>
      </c>
      <c r="G32" s="2">
        <v>0.13</v>
      </c>
      <c r="H32" s="2">
        <v>1.1</v>
      </c>
      <c r="I32" s="2">
        <v>120</v>
      </c>
      <c r="K32" s="2">
        <v>0.02</v>
      </c>
      <c r="L32" s="2">
        <v>8.69</v>
      </c>
      <c r="M32" s="2">
        <v>0.175</v>
      </c>
      <c r="P32" s="2">
        <v>0.01</v>
      </c>
      <c r="T32" s="2">
        <v>3.1</v>
      </c>
      <c r="U32" s="2">
        <v>3.6</v>
      </c>
      <c r="V32" s="2">
        <v>3.65</v>
      </c>
      <c r="X32" s="2">
        <v>31.2</v>
      </c>
      <c r="Y32" s="2">
        <v>0.003</v>
      </c>
      <c r="AA32" s="2">
        <v>10.3</v>
      </c>
      <c r="AC32" s="2">
        <v>0.849</v>
      </c>
      <c r="AE32" s="2">
        <v>5.27</v>
      </c>
      <c r="AG32" s="2">
        <v>0.1</v>
      </c>
      <c r="AH32" s="2">
        <v>0.05</v>
      </c>
      <c r="AI32" s="2">
        <v>0.7</v>
      </c>
      <c r="AJ32" s="2">
        <v>140</v>
      </c>
      <c r="AK32" s="2">
        <v>0.7</v>
      </c>
      <c r="AL32" s="2">
        <v>0.002</v>
      </c>
      <c r="AM32" s="2">
        <v>0.005</v>
      </c>
    </row>
    <row r="33" spans="1:41" ht="12.75">
      <c r="A33" s="2" t="s">
        <v>46</v>
      </c>
      <c r="B33" s="2">
        <v>37378</v>
      </c>
      <c r="C33" s="2">
        <v>1000</v>
      </c>
      <c r="D33" s="2">
        <v>21.9</v>
      </c>
      <c r="E33" s="2">
        <v>7.44</v>
      </c>
      <c r="F33" s="2">
        <v>324</v>
      </c>
      <c r="G33" s="2">
        <v>0.61</v>
      </c>
      <c r="H33" s="2">
        <v>0.6</v>
      </c>
      <c r="I33" s="2">
        <v>148</v>
      </c>
      <c r="K33" s="2">
        <v>0.02</v>
      </c>
      <c r="L33" s="2">
        <v>7.91</v>
      </c>
      <c r="M33" s="2">
        <v>0.222</v>
      </c>
      <c r="P33" s="2">
        <v>0.007</v>
      </c>
      <c r="T33" s="2">
        <v>3.2</v>
      </c>
      <c r="U33" s="2">
        <v>0.3</v>
      </c>
      <c r="V33" s="2">
        <v>5.43</v>
      </c>
      <c r="X33" s="2">
        <v>38.9</v>
      </c>
      <c r="Y33" s="2">
        <v>0.001</v>
      </c>
      <c r="AA33" s="2">
        <v>11.5</v>
      </c>
      <c r="AC33" s="2">
        <v>0.917</v>
      </c>
      <c r="AE33" s="2">
        <v>5.63</v>
      </c>
      <c r="AG33" s="2">
        <v>0.105</v>
      </c>
      <c r="AH33" s="2">
        <v>0.055</v>
      </c>
      <c r="AJ33" s="2">
        <v>192</v>
      </c>
      <c r="AL33" s="2">
        <v>0.0005</v>
      </c>
      <c r="AM33" s="2">
        <v>0.023</v>
      </c>
      <c r="AN33" s="2">
        <v>0.005</v>
      </c>
      <c r="AO33" s="2">
        <v>0.005</v>
      </c>
    </row>
    <row r="34" spans="1:41" ht="12.75">
      <c r="A34" s="2" t="s">
        <v>46</v>
      </c>
      <c r="B34" s="2">
        <v>37469</v>
      </c>
      <c r="C34" s="2">
        <v>1000</v>
      </c>
      <c r="D34" s="2">
        <v>21.9</v>
      </c>
      <c r="E34" s="2">
        <v>7.5</v>
      </c>
      <c r="F34" s="2">
        <v>326</v>
      </c>
      <c r="G34" s="2">
        <v>1.53</v>
      </c>
      <c r="H34" s="2">
        <v>0.7</v>
      </c>
      <c r="I34" s="2">
        <v>150</v>
      </c>
      <c r="K34" s="2">
        <v>0.02</v>
      </c>
      <c r="L34" s="2">
        <v>7.33</v>
      </c>
      <c r="M34" s="2">
        <v>0.083</v>
      </c>
      <c r="P34" s="2">
        <v>0.021</v>
      </c>
      <c r="T34" s="2">
        <v>2.8</v>
      </c>
      <c r="U34" s="2">
        <v>0.3</v>
      </c>
      <c r="V34" s="2">
        <v>4.24</v>
      </c>
      <c r="X34" s="2">
        <v>42.5</v>
      </c>
      <c r="Y34" s="2">
        <v>0.003</v>
      </c>
      <c r="AA34" s="2">
        <v>12.4</v>
      </c>
      <c r="AC34" s="2">
        <v>1.02</v>
      </c>
      <c r="AE34" s="2">
        <v>5.91</v>
      </c>
      <c r="AG34" s="2">
        <v>0.066</v>
      </c>
      <c r="AH34" s="2">
        <v>0.04</v>
      </c>
      <c r="AJ34" s="2">
        <v>184</v>
      </c>
      <c r="AL34" s="2">
        <v>0.0005</v>
      </c>
      <c r="AM34" s="2">
        <v>0.023</v>
      </c>
      <c r="AN34" s="2">
        <v>0.005</v>
      </c>
      <c r="AO34" s="2">
        <v>0.005</v>
      </c>
    </row>
    <row r="35" spans="1:39" ht="12.75">
      <c r="A35" s="2" t="s">
        <v>46</v>
      </c>
      <c r="B35" s="2">
        <v>37561</v>
      </c>
      <c r="C35" s="2">
        <v>900</v>
      </c>
      <c r="D35" s="2">
        <v>22.6</v>
      </c>
      <c r="E35" s="2">
        <v>7.49</v>
      </c>
      <c r="F35" s="2">
        <v>316</v>
      </c>
      <c r="G35" s="2">
        <v>0.85</v>
      </c>
      <c r="H35" s="2">
        <v>1.4</v>
      </c>
      <c r="I35" s="2">
        <v>151</v>
      </c>
      <c r="K35" s="2">
        <v>0.037</v>
      </c>
      <c r="L35" s="2">
        <v>8.66</v>
      </c>
      <c r="M35" s="2">
        <v>0.3</v>
      </c>
      <c r="P35" s="2">
        <v>0.01</v>
      </c>
      <c r="T35" s="2">
        <v>2.8</v>
      </c>
      <c r="U35" s="2">
        <v>0.8</v>
      </c>
      <c r="V35" s="2">
        <v>5</v>
      </c>
      <c r="X35" s="2">
        <v>39.6</v>
      </c>
      <c r="Y35" s="2">
        <v>0.002</v>
      </c>
      <c r="AA35" s="2">
        <v>12.5</v>
      </c>
      <c r="AC35" s="2">
        <v>1.04</v>
      </c>
      <c r="AE35" s="2">
        <v>5.6</v>
      </c>
      <c r="AG35" s="2">
        <v>0.07</v>
      </c>
      <c r="AH35" s="2">
        <v>0.4</v>
      </c>
      <c r="AJ35" s="2">
        <v>168</v>
      </c>
      <c r="AL35" s="2">
        <v>0.003</v>
      </c>
      <c r="AM35" s="2">
        <v>0.01</v>
      </c>
    </row>
    <row r="36" spans="1:39" ht="12.75">
      <c r="A36" s="2" t="s">
        <v>46</v>
      </c>
      <c r="B36" s="2">
        <v>37657</v>
      </c>
      <c r="C36" s="2">
        <v>1000</v>
      </c>
      <c r="D36" s="2">
        <v>22.5</v>
      </c>
      <c r="E36" s="2">
        <v>7.5</v>
      </c>
      <c r="F36" s="2">
        <v>323</v>
      </c>
      <c r="G36" s="2">
        <v>0.31</v>
      </c>
      <c r="H36" s="2">
        <v>1.5</v>
      </c>
      <c r="I36" s="2">
        <v>160</v>
      </c>
      <c r="K36" s="2">
        <v>0.016</v>
      </c>
      <c r="L36" s="2">
        <v>9.81</v>
      </c>
      <c r="M36" s="2">
        <v>0.27</v>
      </c>
      <c r="P36" s="2">
        <v>0.004</v>
      </c>
      <c r="T36" s="2">
        <v>2.9</v>
      </c>
      <c r="U36" s="2">
        <v>2.8</v>
      </c>
      <c r="V36" s="2">
        <v>6.2</v>
      </c>
      <c r="X36" s="2">
        <v>41.5</v>
      </c>
      <c r="Y36" s="2">
        <v>0.002</v>
      </c>
      <c r="AA36" s="2">
        <v>13</v>
      </c>
      <c r="AC36" s="2">
        <v>1.16</v>
      </c>
      <c r="AE36" s="2">
        <v>6.97</v>
      </c>
      <c r="AG36" s="2">
        <v>0.1</v>
      </c>
      <c r="AH36" s="2">
        <v>0.1</v>
      </c>
      <c r="AJ36" s="2">
        <v>175</v>
      </c>
      <c r="AL36" s="2">
        <v>0.003</v>
      </c>
      <c r="AM36" s="2">
        <v>0.01</v>
      </c>
    </row>
    <row r="37" spans="1:38" ht="12.75">
      <c r="A37" s="2" t="s">
        <v>46</v>
      </c>
      <c r="B37" s="2">
        <v>37743</v>
      </c>
      <c r="C37" s="2">
        <v>1130</v>
      </c>
      <c r="E37" s="2">
        <v>7.44</v>
      </c>
      <c r="F37" s="2">
        <v>323</v>
      </c>
      <c r="G37" s="2">
        <v>0.73</v>
      </c>
      <c r="H37" s="2">
        <v>1.4</v>
      </c>
      <c r="I37" s="2">
        <v>153</v>
      </c>
      <c r="K37" s="2">
        <v>0.037</v>
      </c>
      <c r="L37" s="2">
        <v>7.54</v>
      </c>
      <c r="M37" s="2">
        <v>0.29</v>
      </c>
      <c r="P37" s="2">
        <v>0.005</v>
      </c>
      <c r="U37" s="2">
        <v>4.3</v>
      </c>
      <c r="V37" s="2">
        <v>8.9</v>
      </c>
      <c r="X37" s="2">
        <v>38.5</v>
      </c>
      <c r="AA37" s="2">
        <v>12</v>
      </c>
      <c r="AC37" s="2">
        <v>1.04</v>
      </c>
      <c r="AE37" s="2">
        <v>5.89</v>
      </c>
      <c r="AG37" s="2">
        <v>0.11</v>
      </c>
      <c r="AH37" s="2">
        <v>0.9</v>
      </c>
      <c r="AJ37" s="2">
        <v>174</v>
      </c>
      <c r="AL37" s="2">
        <v>0.003</v>
      </c>
    </row>
    <row r="38" spans="1:38" ht="12.75">
      <c r="A38" s="2" t="s">
        <v>46</v>
      </c>
      <c r="B38" s="2">
        <v>37834</v>
      </c>
      <c r="C38" s="2">
        <v>1350</v>
      </c>
      <c r="E38" s="2">
        <v>7.19</v>
      </c>
      <c r="F38" s="2">
        <v>309</v>
      </c>
      <c r="G38" s="2">
        <v>0.97</v>
      </c>
      <c r="H38" s="2">
        <v>2.1</v>
      </c>
      <c r="I38" s="2">
        <v>161</v>
      </c>
      <c r="K38" s="2">
        <v>0.037</v>
      </c>
      <c r="L38" s="2">
        <v>8.15</v>
      </c>
      <c r="M38" s="2">
        <v>0.26</v>
      </c>
      <c r="V38" s="2">
        <v>8.93</v>
      </c>
      <c r="X38" s="2">
        <v>40.4</v>
      </c>
      <c r="AA38" s="2">
        <v>12.7</v>
      </c>
      <c r="AC38" s="2">
        <v>1.27</v>
      </c>
      <c r="AE38" s="2">
        <v>6.31</v>
      </c>
      <c r="AH38" s="2">
        <v>0.38</v>
      </c>
      <c r="AJ38" s="2">
        <v>169</v>
      </c>
      <c r="AL38" s="2">
        <v>0.003</v>
      </c>
    </row>
    <row r="39" spans="1:38" ht="12.75">
      <c r="A39" s="2" t="s">
        <v>46</v>
      </c>
      <c r="B39" s="2">
        <v>38384</v>
      </c>
      <c r="C39" s="2">
        <v>1230</v>
      </c>
      <c r="E39" s="2">
        <v>7.44</v>
      </c>
      <c r="F39" s="2">
        <v>339</v>
      </c>
      <c r="G39" s="2">
        <v>0.05</v>
      </c>
      <c r="I39" s="2">
        <v>159</v>
      </c>
      <c r="K39" s="2">
        <v>0.04</v>
      </c>
      <c r="L39" s="2">
        <v>8.57</v>
      </c>
      <c r="M39" s="2">
        <v>0.243</v>
      </c>
      <c r="V39" s="2">
        <v>0.85</v>
      </c>
      <c r="X39" s="2">
        <v>40.7</v>
      </c>
      <c r="AA39" s="2">
        <v>12.5</v>
      </c>
      <c r="AC39" s="2">
        <v>1.05</v>
      </c>
      <c r="AE39" s="2">
        <v>6.02</v>
      </c>
      <c r="AH39" s="2">
        <v>0.3</v>
      </c>
      <c r="AJ39" s="2">
        <v>179</v>
      </c>
      <c r="AL39" s="2">
        <v>0.0003</v>
      </c>
    </row>
    <row r="40" spans="1:38" ht="12.75">
      <c r="A40" s="2" t="s">
        <v>46</v>
      </c>
      <c r="B40" s="2">
        <v>38566</v>
      </c>
      <c r="C40" s="2">
        <v>1130</v>
      </c>
      <c r="E40" s="2">
        <v>7.11</v>
      </c>
      <c r="F40" s="2">
        <v>318</v>
      </c>
      <c r="G40" s="2">
        <v>4.71</v>
      </c>
      <c r="H40" s="2">
        <v>0.6</v>
      </c>
      <c r="I40" s="2">
        <v>157</v>
      </c>
      <c r="L40" s="2">
        <v>8.3</v>
      </c>
      <c r="M40" s="2">
        <v>0.293</v>
      </c>
      <c r="V40" s="2">
        <v>0.85</v>
      </c>
      <c r="X40" s="2">
        <v>40.1</v>
      </c>
      <c r="AA40" s="2">
        <v>12.5</v>
      </c>
      <c r="AC40" s="2">
        <v>1.45</v>
      </c>
      <c r="AE40" s="2">
        <v>6.21</v>
      </c>
      <c r="AG40" s="2">
        <v>0.065</v>
      </c>
      <c r="AH40" s="2">
        <v>0.4</v>
      </c>
      <c r="AJ40" s="2">
        <v>182</v>
      </c>
      <c r="AL40" s="2">
        <v>0.0035</v>
      </c>
    </row>
    <row r="41" spans="1:38" ht="12.75">
      <c r="A41" s="2" t="s">
        <v>46</v>
      </c>
      <c r="B41" s="2">
        <v>38657</v>
      </c>
      <c r="C41" s="2">
        <v>1015</v>
      </c>
      <c r="E41" s="2">
        <v>7.35</v>
      </c>
      <c r="F41" s="2">
        <v>321</v>
      </c>
      <c r="G41" s="2">
        <v>0.03</v>
      </c>
      <c r="I41" s="2">
        <v>158</v>
      </c>
      <c r="L41" s="2">
        <v>7.93</v>
      </c>
      <c r="M41" s="2">
        <v>0.238</v>
      </c>
      <c r="V41" s="2">
        <v>0.85</v>
      </c>
      <c r="X41" s="2">
        <v>42.8</v>
      </c>
      <c r="AA41" s="2">
        <v>14.3</v>
      </c>
      <c r="AC41" s="2">
        <v>1.2</v>
      </c>
      <c r="AE41" s="2">
        <v>6.6</v>
      </c>
      <c r="AH41" s="2">
        <v>0.27</v>
      </c>
      <c r="AJ41" s="2">
        <v>167</v>
      </c>
      <c r="AL41" s="2">
        <v>0.0035</v>
      </c>
    </row>
    <row r="42" spans="1:38" ht="12.75">
      <c r="A42" s="2" t="s">
        <v>46</v>
      </c>
      <c r="B42" s="2">
        <v>38021</v>
      </c>
      <c r="C42" s="2">
        <v>905</v>
      </c>
      <c r="E42" s="2">
        <v>7.42</v>
      </c>
      <c r="F42" s="2">
        <v>302</v>
      </c>
      <c r="H42" s="2">
        <v>1.1</v>
      </c>
      <c r="I42" s="2">
        <v>158</v>
      </c>
      <c r="K42" s="2">
        <v>0.04</v>
      </c>
      <c r="L42" s="2">
        <v>8.53</v>
      </c>
      <c r="M42" s="2">
        <v>0.25</v>
      </c>
      <c r="V42" s="2">
        <v>3.62</v>
      </c>
      <c r="X42" s="2">
        <v>40.9</v>
      </c>
      <c r="AA42" s="2">
        <v>12.7</v>
      </c>
      <c r="AC42" s="2">
        <v>0.979</v>
      </c>
      <c r="AE42" s="2">
        <v>6.26</v>
      </c>
      <c r="AG42" s="2">
        <v>0.081</v>
      </c>
      <c r="AH42" s="2">
        <v>0.15</v>
      </c>
      <c r="AJ42" s="2">
        <v>169</v>
      </c>
      <c r="AL42" s="2">
        <v>0.0003</v>
      </c>
    </row>
    <row r="43" spans="1:38" ht="12.75">
      <c r="A43" s="2" t="s">
        <v>46</v>
      </c>
      <c r="B43" s="2">
        <v>38300</v>
      </c>
      <c r="C43" s="2">
        <v>1040</v>
      </c>
      <c r="D43" s="2">
        <v>21.9</v>
      </c>
      <c r="E43" s="2">
        <v>7.43</v>
      </c>
      <c r="F43" s="2">
        <v>336</v>
      </c>
      <c r="G43" s="2">
        <v>0.07</v>
      </c>
      <c r="I43" s="2">
        <v>158</v>
      </c>
      <c r="K43" s="2">
        <v>0.04</v>
      </c>
      <c r="L43" s="2">
        <v>10.3</v>
      </c>
      <c r="M43" s="2">
        <v>0.22</v>
      </c>
      <c r="V43" s="2">
        <v>1.88</v>
      </c>
      <c r="X43" s="2">
        <v>39.1</v>
      </c>
      <c r="AA43" s="2">
        <v>11.9</v>
      </c>
      <c r="AC43" s="2">
        <v>0.958</v>
      </c>
      <c r="AE43" s="2">
        <v>5.76</v>
      </c>
      <c r="AH43" s="2">
        <v>0.25</v>
      </c>
      <c r="AJ43" s="2">
        <v>156</v>
      </c>
      <c r="AL43" s="2">
        <v>0.0003</v>
      </c>
    </row>
    <row r="44" spans="1:38" ht="12.75">
      <c r="A44" s="2" t="s">
        <v>46</v>
      </c>
      <c r="B44" s="2">
        <v>38300</v>
      </c>
      <c r="C44" s="2">
        <v>930</v>
      </c>
      <c r="D44" s="2">
        <v>21.9</v>
      </c>
      <c r="E44" s="2">
        <v>7.43</v>
      </c>
      <c r="F44" s="2">
        <v>336</v>
      </c>
      <c r="G44" s="2">
        <v>0.07</v>
      </c>
      <c r="I44" s="2">
        <v>159</v>
      </c>
      <c r="K44" s="2">
        <v>0.046</v>
      </c>
      <c r="L44" s="2">
        <v>9.89</v>
      </c>
      <c r="M44" s="2">
        <v>0.34</v>
      </c>
      <c r="T44" s="2">
        <v>3.6</v>
      </c>
      <c r="V44" s="2">
        <v>0.85</v>
      </c>
      <c r="X44" s="2">
        <v>39.2</v>
      </c>
      <c r="AA44" s="2">
        <v>11.9</v>
      </c>
      <c r="AC44" s="2">
        <v>0.952</v>
      </c>
      <c r="AE44" s="2">
        <v>6.02</v>
      </c>
      <c r="AH44" s="2">
        <v>0.3</v>
      </c>
      <c r="AJ44" s="2">
        <v>141</v>
      </c>
      <c r="AL44" s="2">
        <v>0.0003</v>
      </c>
    </row>
    <row r="45" spans="1:38" ht="12.75">
      <c r="A45" s="2" t="s">
        <v>46</v>
      </c>
      <c r="B45" s="2">
        <v>38749</v>
      </c>
      <c r="C45" s="2">
        <v>1430</v>
      </c>
      <c r="E45" s="2">
        <v>6.87</v>
      </c>
      <c r="F45" s="2">
        <v>604</v>
      </c>
      <c r="G45" s="2">
        <v>0</v>
      </c>
      <c r="I45" s="2">
        <v>163</v>
      </c>
      <c r="L45" s="2">
        <v>8.06</v>
      </c>
      <c r="M45" s="2">
        <v>0.241</v>
      </c>
      <c r="P45" s="2">
        <v>5.79</v>
      </c>
      <c r="V45" s="2">
        <v>0.85</v>
      </c>
      <c r="X45" s="2">
        <v>40.9</v>
      </c>
      <c r="AA45" s="2">
        <v>13.1</v>
      </c>
      <c r="AC45" s="2">
        <v>1.15</v>
      </c>
      <c r="AE45" s="2">
        <v>6.51</v>
      </c>
      <c r="AH45" s="2">
        <v>0.11</v>
      </c>
      <c r="AJ45" s="2">
        <v>201</v>
      </c>
      <c r="AL45" s="2">
        <v>0.0035</v>
      </c>
    </row>
    <row r="46" spans="1:38" ht="12.75">
      <c r="A46" s="2" t="s">
        <v>46</v>
      </c>
      <c r="B46" s="2">
        <v>38111</v>
      </c>
      <c r="C46" s="2">
        <v>1320</v>
      </c>
      <c r="E46" s="2">
        <v>7.25</v>
      </c>
      <c r="F46" s="2">
        <v>328</v>
      </c>
      <c r="G46" s="2">
        <v>0.04</v>
      </c>
      <c r="I46" s="2">
        <v>157</v>
      </c>
      <c r="K46" s="2">
        <v>0.04</v>
      </c>
      <c r="L46" s="2">
        <v>8.55</v>
      </c>
      <c r="M46" s="2">
        <v>0.23</v>
      </c>
      <c r="V46" s="2">
        <v>1.27</v>
      </c>
      <c r="X46" s="2">
        <v>41.8</v>
      </c>
      <c r="AA46" s="2">
        <v>12.7</v>
      </c>
      <c r="AC46" s="2">
        <v>1.46</v>
      </c>
      <c r="AE46" s="2">
        <v>7.51</v>
      </c>
      <c r="AH46" s="2">
        <v>0.14</v>
      </c>
      <c r="AJ46" s="2">
        <v>188</v>
      </c>
      <c r="AL46" s="2">
        <v>0.0003</v>
      </c>
    </row>
    <row r="47" spans="1:38" ht="12.75">
      <c r="A47" s="2" t="s">
        <v>46</v>
      </c>
      <c r="B47" s="2">
        <v>38838</v>
      </c>
      <c r="C47" s="2">
        <v>1245</v>
      </c>
      <c r="E47" s="2">
        <v>8.08</v>
      </c>
      <c r="F47" s="2">
        <v>324</v>
      </c>
      <c r="G47" s="2">
        <v>0.03</v>
      </c>
      <c r="I47" s="2">
        <v>168</v>
      </c>
      <c r="L47" s="2">
        <v>8.49</v>
      </c>
      <c r="M47" s="2">
        <v>0.254</v>
      </c>
      <c r="V47" s="2">
        <v>1.09</v>
      </c>
      <c r="X47" s="2">
        <v>39.1</v>
      </c>
      <c r="AA47" s="2">
        <v>13.1</v>
      </c>
      <c r="AC47" s="2">
        <v>1.09</v>
      </c>
      <c r="AE47" s="2">
        <v>6.4</v>
      </c>
      <c r="AH47" s="2">
        <v>0.816</v>
      </c>
      <c r="AJ47" s="2">
        <v>175</v>
      </c>
      <c r="AL47" s="2">
        <v>0.0022</v>
      </c>
    </row>
    <row r="48" spans="1:38" ht="12.75">
      <c r="A48" s="2" t="s">
        <v>46</v>
      </c>
      <c r="B48" s="2">
        <v>37943</v>
      </c>
      <c r="C48" s="2">
        <v>1315</v>
      </c>
      <c r="D48" s="2">
        <v>21.9</v>
      </c>
      <c r="E48" s="2">
        <v>7.22</v>
      </c>
      <c r="F48" s="2">
        <v>323</v>
      </c>
      <c r="G48" s="2">
        <v>2.52</v>
      </c>
      <c r="H48" s="2">
        <v>0.6</v>
      </c>
      <c r="I48" s="2">
        <v>154</v>
      </c>
      <c r="K48" s="2">
        <v>0.04</v>
      </c>
      <c r="L48" s="2">
        <v>8.41</v>
      </c>
      <c r="M48" s="2">
        <v>0.25</v>
      </c>
      <c r="V48" s="2">
        <v>1.82</v>
      </c>
      <c r="X48" s="2">
        <v>41.2</v>
      </c>
      <c r="AA48" s="2">
        <v>12.8</v>
      </c>
      <c r="AC48" s="2">
        <v>1.07</v>
      </c>
      <c r="AE48" s="2">
        <v>6.52</v>
      </c>
      <c r="AH48" s="2">
        <v>0.14</v>
      </c>
      <c r="AJ48" s="2">
        <v>184</v>
      </c>
      <c r="AL48" s="2">
        <v>0.0003</v>
      </c>
    </row>
    <row r="49" spans="1:38" ht="12.75">
      <c r="A49" s="2" t="s">
        <v>46</v>
      </c>
      <c r="B49" s="2">
        <v>38209</v>
      </c>
      <c r="C49" s="2">
        <v>1030</v>
      </c>
      <c r="I49" s="2">
        <v>155</v>
      </c>
      <c r="K49" s="2">
        <v>0.046</v>
      </c>
      <c r="L49" s="2">
        <v>7.99</v>
      </c>
      <c r="M49" s="2">
        <v>0.26</v>
      </c>
      <c r="V49" s="2">
        <v>0.85</v>
      </c>
      <c r="X49" s="2">
        <v>40.8</v>
      </c>
      <c r="AA49" s="2">
        <v>12.5</v>
      </c>
      <c r="AC49" s="2">
        <v>1.22</v>
      </c>
      <c r="AE49" s="2">
        <v>6.34</v>
      </c>
      <c r="AG49" s="2">
        <v>0.076</v>
      </c>
      <c r="AH49" s="2">
        <v>0.28</v>
      </c>
      <c r="AJ49" s="2">
        <v>191</v>
      </c>
      <c r="AL49" s="2">
        <v>0.0003</v>
      </c>
    </row>
    <row r="50" spans="1:41" ht="12.75">
      <c r="A50" s="2" t="s">
        <v>46</v>
      </c>
      <c r="B50" s="2">
        <v>37469</v>
      </c>
      <c r="C50" s="2">
        <v>1000</v>
      </c>
      <c r="D50" s="2">
        <v>21.9</v>
      </c>
      <c r="E50" s="2">
        <v>7.5</v>
      </c>
      <c r="F50" s="2">
        <v>326</v>
      </c>
      <c r="G50" s="2">
        <v>1.53</v>
      </c>
      <c r="H50" s="2">
        <v>0.6</v>
      </c>
      <c r="I50" s="2">
        <v>147</v>
      </c>
      <c r="K50" s="2">
        <v>0.02</v>
      </c>
      <c r="L50" s="2">
        <v>7.23</v>
      </c>
      <c r="M50" s="2">
        <v>0.148</v>
      </c>
      <c r="P50" s="2">
        <v>0.005</v>
      </c>
      <c r="T50" s="2">
        <v>2.7</v>
      </c>
      <c r="U50" s="2">
        <v>0.3</v>
      </c>
      <c r="V50" s="2">
        <v>0.62</v>
      </c>
      <c r="X50" s="2">
        <v>40.9</v>
      </c>
      <c r="Y50" s="2">
        <v>0.003</v>
      </c>
      <c r="AA50" s="2">
        <v>12.3</v>
      </c>
      <c r="AC50" s="2">
        <v>0.986</v>
      </c>
      <c r="AE50" s="2">
        <v>5.85</v>
      </c>
      <c r="AG50" s="2">
        <v>0.069</v>
      </c>
      <c r="AH50" s="2">
        <v>0.084</v>
      </c>
      <c r="AJ50" s="2">
        <v>178</v>
      </c>
      <c r="AL50" s="2">
        <v>0.0005</v>
      </c>
      <c r="AM50" s="2">
        <v>0.023</v>
      </c>
      <c r="AN50" s="2">
        <v>0.005</v>
      </c>
      <c r="AO50" s="2">
        <v>0.005</v>
      </c>
    </row>
    <row r="51" spans="1:38" ht="12.75">
      <c r="A51" s="2" t="s">
        <v>46</v>
      </c>
      <c r="B51" s="2">
        <v>38473</v>
      </c>
      <c r="C51" s="2">
        <v>1400</v>
      </c>
      <c r="E51" s="2">
        <v>7.25</v>
      </c>
      <c r="F51" s="2">
        <v>271</v>
      </c>
      <c r="G51" s="2">
        <v>0.3</v>
      </c>
      <c r="I51" s="2">
        <v>160</v>
      </c>
      <c r="K51" s="2">
        <v>0.199</v>
      </c>
      <c r="L51" s="2">
        <v>8.73</v>
      </c>
      <c r="M51" s="2">
        <v>0.215</v>
      </c>
      <c r="P51" s="2">
        <v>0.028</v>
      </c>
      <c r="T51" s="2">
        <v>5.6</v>
      </c>
      <c r="V51" s="2">
        <v>0.98</v>
      </c>
      <c r="X51" s="2">
        <v>44</v>
      </c>
      <c r="AA51" s="2">
        <v>12.5</v>
      </c>
      <c r="AC51" s="2">
        <v>1.1</v>
      </c>
      <c r="AE51" s="2">
        <v>5.98</v>
      </c>
      <c r="AH51" s="2">
        <v>0.21</v>
      </c>
      <c r="AJ51" s="2">
        <v>162</v>
      </c>
      <c r="AL51" s="2">
        <v>0.0035</v>
      </c>
    </row>
    <row r="52" spans="1:37" ht="12.75">
      <c r="A52" s="2" t="s">
        <v>65</v>
      </c>
      <c r="B52" s="2">
        <v>37041</v>
      </c>
      <c r="C52" s="2">
        <v>1315</v>
      </c>
      <c r="D52" s="2">
        <v>22.6</v>
      </c>
      <c r="E52" s="2">
        <v>7.28</v>
      </c>
      <c r="F52" s="2">
        <v>317</v>
      </c>
      <c r="G52" s="2">
        <v>0.54</v>
      </c>
      <c r="H52" s="2">
        <v>0.5</v>
      </c>
      <c r="I52" s="2">
        <v>150</v>
      </c>
      <c r="K52" s="2">
        <v>0.02</v>
      </c>
      <c r="L52" s="2">
        <v>7.7</v>
      </c>
      <c r="M52" s="2">
        <v>0.325</v>
      </c>
      <c r="P52" s="2">
        <v>0.01</v>
      </c>
      <c r="T52" s="2">
        <v>2.5</v>
      </c>
      <c r="U52" s="2">
        <v>2</v>
      </c>
      <c r="V52" s="2">
        <v>1.8</v>
      </c>
      <c r="X52" s="2">
        <v>38</v>
      </c>
      <c r="Y52" s="2">
        <v>0.003</v>
      </c>
      <c r="AA52" s="2">
        <v>18.4</v>
      </c>
      <c r="AC52" s="2">
        <v>0.777</v>
      </c>
      <c r="AE52" s="2">
        <v>8.84</v>
      </c>
      <c r="AG52" s="2">
        <v>0.005</v>
      </c>
      <c r="AH52" s="2">
        <v>0.04</v>
      </c>
      <c r="AI52" s="2">
        <v>0.7</v>
      </c>
      <c r="AJ52" s="2">
        <v>182</v>
      </c>
      <c r="AK52" s="2">
        <v>0.7</v>
      </c>
    </row>
    <row r="53" spans="1:41" ht="12.75">
      <c r="A53" s="2" t="s">
        <v>65</v>
      </c>
      <c r="B53" s="2">
        <v>37335</v>
      </c>
      <c r="C53" s="2">
        <v>1300</v>
      </c>
      <c r="D53" s="2">
        <v>22</v>
      </c>
      <c r="E53" s="2">
        <v>7.55</v>
      </c>
      <c r="F53" s="2">
        <v>325</v>
      </c>
      <c r="G53" s="2">
        <v>3.54</v>
      </c>
      <c r="H53" s="2">
        <v>1.2</v>
      </c>
      <c r="I53" s="2">
        <v>154</v>
      </c>
      <c r="K53" s="2">
        <v>0.02</v>
      </c>
      <c r="L53" s="2">
        <v>11.3</v>
      </c>
      <c r="M53" s="2">
        <v>0.271</v>
      </c>
      <c r="P53" s="2">
        <v>0.005</v>
      </c>
      <c r="T53" s="2">
        <v>2.7</v>
      </c>
      <c r="U53" s="2">
        <v>0.3</v>
      </c>
      <c r="V53" s="2">
        <v>1.24</v>
      </c>
      <c r="X53" s="2">
        <v>33</v>
      </c>
      <c r="Y53" s="2">
        <v>0.004</v>
      </c>
      <c r="AA53" s="2">
        <v>17.8</v>
      </c>
      <c r="AC53" s="2">
        <v>0.675</v>
      </c>
      <c r="AE53" s="2">
        <v>9.49</v>
      </c>
      <c r="AG53" s="2">
        <v>0.174</v>
      </c>
      <c r="AH53" s="2">
        <v>0.04</v>
      </c>
      <c r="AJ53" s="2">
        <v>190</v>
      </c>
      <c r="AL53" s="2">
        <v>0.0005</v>
      </c>
      <c r="AM53" s="2">
        <v>0.023</v>
      </c>
      <c r="AN53" s="2">
        <v>0.016</v>
      </c>
      <c r="AO53" s="2">
        <v>0.016</v>
      </c>
    </row>
    <row r="54" spans="1:38" ht="12.75">
      <c r="A54" s="2" t="s">
        <v>65</v>
      </c>
      <c r="B54" s="2">
        <v>38608</v>
      </c>
      <c r="C54" s="2">
        <v>1120</v>
      </c>
      <c r="E54" s="2">
        <v>7.28</v>
      </c>
      <c r="F54" s="2">
        <v>316</v>
      </c>
      <c r="G54" s="2">
        <v>0.77</v>
      </c>
      <c r="I54" s="2">
        <v>160</v>
      </c>
      <c r="L54" s="2">
        <v>11.1</v>
      </c>
      <c r="M54" s="2">
        <v>0.365</v>
      </c>
      <c r="V54" s="2">
        <v>0.85</v>
      </c>
      <c r="X54" s="2">
        <v>31.4</v>
      </c>
      <c r="AA54" s="2">
        <v>16.8</v>
      </c>
      <c r="AC54" s="2">
        <v>0.678</v>
      </c>
      <c r="AE54" s="2">
        <v>7.4</v>
      </c>
      <c r="AG54" s="2">
        <v>0.024</v>
      </c>
      <c r="AH54" s="2">
        <v>0.11</v>
      </c>
      <c r="AJ54" s="2">
        <v>157</v>
      </c>
      <c r="AL54" s="2">
        <v>0.0035</v>
      </c>
    </row>
    <row r="55" spans="1:38" ht="12.75">
      <c r="A55" s="2" t="s">
        <v>65</v>
      </c>
      <c r="B55" s="2">
        <v>38076</v>
      </c>
      <c r="C55" s="2">
        <v>1155</v>
      </c>
      <c r="E55" s="2">
        <v>7.7</v>
      </c>
      <c r="F55" s="2">
        <v>330</v>
      </c>
      <c r="G55" s="2">
        <v>0.06</v>
      </c>
      <c r="I55" s="2">
        <v>156</v>
      </c>
      <c r="K55" s="2">
        <v>0.04</v>
      </c>
      <c r="L55" s="2">
        <v>9.93</v>
      </c>
      <c r="M55" s="2">
        <v>0.36</v>
      </c>
      <c r="P55" s="2">
        <v>0.303</v>
      </c>
      <c r="V55" s="2">
        <v>3.54</v>
      </c>
      <c r="X55" s="2">
        <v>33.4</v>
      </c>
      <c r="AA55" s="2">
        <v>17.1</v>
      </c>
      <c r="AC55" s="2">
        <v>0.731</v>
      </c>
      <c r="AE55" s="2">
        <v>7.48</v>
      </c>
      <c r="AG55" s="2">
        <v>0.044</v>
      </c>
      <c r="AH55" s="2">
        <v>0.11</v>
      </c>
      <c r="AJ55" s="2">
        <v>176</v>
      </c>
      <c r="AL55" s="2">
        <v>0.0003</v>
      </c>
    </row>
    <row r="56" spans="1:41" ht="12.75">
      <c r="A56" s="2" t="s">
        <v>65</v>
      </c>
      <c r="B56" s="2">
        <v>37288</v>
      </c>
      <c r="H56" s="2">
        <v>3</v>
      </c>
      <c r="I56" s="2">
        <v>158</v>
      </c>
      <c r="K56" s="2">
        <v>0.02</v>
      </c>
      <c r="L56" s="2">
        <v>11.2</v>
      </c>
      <c r="M56" s="2">
        <v>0.278</v>
      </c>
      <c r="P56" s="2">
        <v>0.005</v>
      </c>
      <c r="V56" s="2">
        <v>0.42</v>
      </c>
      <c r="X56" s="2">
        <v>33.8</v>
      </c>
      <c r="Y56" s="2">
        <v>0.004</v>
      </c>
      <c r="AA56" s="2">
        <v>18.2</v>
      </c>
      <c r="AC56" s="2">
        <v>0.698</v>
      </c>
      <c r="AE56" s="2">
        <v>9.74</v>
      </c>
      <c r="AG56" s="2">
        <v>0.148</v>
      </c>
      <c r="AH56" s="2">
        <v>0.04</v>
      </c>
      <c r="AJ56" s="2">
        <v>170</v>
      </c>
      <c r="AL56" s="2">
        <v>0.0005</v>
      </c>
      <c r="AM56" s="2">
        <v>0.023</v>
      </c>
      <c r="AN56" s="2">
        <v>0.017</v>
      </c>
      <c r="AO56" s="2">
        <v>0.017</v>
      </c>
    </row>
    <row r="57" spans="1:38" ht="12.75">
      <c r="A57" s="2" t="s">
        <v>65</v>
      </c>
      <c r="B57" s="2">
        <v>37826</v>
      </c>
      <c r="C57" s="2">
        <v>1300</v>
      </c>
      <c r="E57" s="2">
        <v>7.45</v>
      </c>
      <c r="F57" s="2">
        <v>329</v>
      </c>
      <c r="G57" s="2">
        <v>2.08</v>
      </c>
      <c r="H57" s="2">
        <v>1.6</v>
      </c>
      <c r="I57" s="2">
        <v>162</v>
      </c>
      <c r="K57" s="2">
        <v>0.05</v>
      </c>
      <c r="L57" s="2">
        <v>9.86</v>
      </c>
      <c r="M57" s="2">
        <v>0.36</v>
      </c>
      <c r="P57" s="2">
        <v>0.005</v>
      </c>
      <c r="T57" s="2">
        <v>2</v>
      </c>
      <c r="U57" s="2">
        <v>2.8</v>
      </c>
      <c r="V57" s="2">
        <v>3</v>
      </c>
      <c r="X57" s="2">
        <v>33.9</v>
      </c>
      <c r="AA57" s="2">
        <v>17.5</v>
      </c>
      <c r="AC57" s="2">
        <v>0.604</v>
      </c>
      <c r="AE57" s="2">
        <v>7.1</v>
      </c>
      <c r="AG57" s="2">
        <v>0.14</v>
      </c>
      <c r="AH57" s="2">
        <v>0.3</v>
      </c>
      <c r="AJ57" s="2">
        <v>208</v>
      </c>
      <c r="AL57" s="2">
        <v>0.003</v>
      </c>
    </row>
    <row r="58" spans="1:37" ht="12.75">
      <c r="A58" s="2" t="s">
        <v>44</v>
      </c>
      <c r="B58" s="2">
        <v>36843</v>
      </c>
      <c r="C58" s="2">
        <v>1314</v>
      </c>
      <c r="D58" s="2">
        <v>21.9</v>
      </c>
      <c r="E58" s="2">
        <v>7.59</v>
      </c>
      <c r="F58" s="2">
        <v>279</v>
      </c>
      <c r="G58" s="2">
        <v>0.57</v>
      </c>
      <c r="H58" s="2">
        <v>9.7</v>
      </c>
      <c r="I58" s="2">
        <v>135</v>
      </c>
      <c r="K58" s="2">
        <v>0.02</v>
      </c>
      <c r="L58" s="2">
        <v>10.9</v>
      </c>
      <c r="M58" s="2">
        <v>0.282</v>
      </c>
      <c r="P58" s="2">
        <v>0.27</v>
      </c>
      <c r="T58" s="2">
        <v>4.2</v>
      </c>
      <c r="U58" s="2">
        <v>5.9</v>
      </c>
      <c r="V58" s="2">
        <v>37.05</v>
      </c>
      <c r="X58" s="2">
        <v>45.9</v>
      </c>
      <c r="Y58" s="2">
        <v>0.001</v>
      </c>
      <c r="AA58" s="2">
        <v>7.76</v>
      </c>
      <c r="AC58" s="2">
        <v>0.447</v>
      </c>
      <c r="AE58" s="2">
        <v>3.99</v>
      </c>
      <c r="AG58" s="2">
        <v>0.119</v>
      </c>
      <c r="AH58" s="2">
        <v>0.04</v>
      </c>
      <c r="AI58" s="2">
        <v>16</v>
      </c>
      <c r="AJ58" s="2">
        <v>152</v>
      </c>
      <c r="AK58" s="2">
        <v>16</v>
      </c>
    </row>
    <row r="59" spans="1:37" ht="12.75">
      <c r="A59" s="2" t="s">
        <v>44</v>
      </c>
      <c r="B59" s="2">
        <v>37013</v>
      </c>
      <c r="C59" s="2">
        <v>945</v>
      </c>
      <c r="D59" s="2">
        <v>21.9</v>
      </c>
      <c r="E59" s="2">
        <v>7.63</v>
      </c>
      <c r="F59" s="2">
        <v>0</v>
      </c>
      <c r="G59" s="2">
        <v>0.56</v>
      </c>
      <c r="H59" s="2">
        <v>2.7</v>
      </c>
      <c r="I59" s="2">
        <v>126</v>
      </c>
      <c r="K59" s="2">
        <v>0.02</v>
      </c>
      <c r="L59" s="2">
        <v>8</v>
      </c>
      <c r="M59" s="2">
        <v>0.286</v>
      </c>
      <c r="P59" s="2">
        <v>0.25</v>
      </c>
      <c r="T59" s="2">
        <v>5</v>
      </c>
      <c r="U59" s="2">
        <v>1.4</v>
      </c>
      <c r="V59" s="2">
        <v>1.25</v>
      </c>
      <c r="X59" s="2">
        <v>41</v>
      </c>
      <c r="Y59" s="2">
        <v>0.003</v>
      </c>
      <c r="AA59" s="2">
        <v>8.01</v>
      </c>
      <c r="AC59" s="2">
        <v>0.421</v>
      </c>
      <c r="AE59" s="2">
        <v>3.96</v>
      </c>
      <c r="AG59" s="2">
        <v>0.071</v>
      </c>
      <c r="AH59" s="2">
        <v>0.04</v>
      </c>
      <c r="AI59" s="2">
        <v>5</v>
      </c>
      <c r="AJ59" s="2">
        <v>172</v>
      </c>
      <c r="AK59" s="2">
        <v>5</v>
      </c>
    </row>
    <row r="60" spans="1:37" ht="12.75">
      <c r="A60" s="2" t="s">
        <v>44</v>
      </c>
      <c r="B60" s="2">
        <v>36928</v>
      </c>
      <c r="C60" s="2">
        <v>950</v>
      </c>
      <c r="D60" s="2">
        <v>21.6</v>
      </c>
      <c r="E60" s="2">
        <v>7.44</v>
      </c>
      <c r="F60" s="2">
        <v>277</v>
      </c>
      <c r="G60" s="2">
        <v>0</v>
      </c>
      <c r="H60" s="2">
        <v>0.6</v>
      </c>
      <c r="I60" s="2">
        <v>127</v>
      </c>
      <c r="K60" s="2">
        <v>0.02</v>
      </c>
      <c r="L60" s="2">
        <v>7.2</v>
      </c>
      <c r="M60" s="2">
        <v>0.278</v>
      </c>
      <c r="P60" s="2">
        <v>0.59</v>
      </c>
      <c r="T60" s="2">
        <v>5.5</v>
      </c>
      <c r="U60" s="2">
        <v>9.8</v>
      </c>
      <c r="V60" s="2">
        <v>8.88</v>
      </c>
      <c r="X60" s="2">
        <v>67.6</v>
      </c>
      <c r="Y60" s="2">
        <v>0.001</v>
      </c>
      <c r="AA60" s="2">
        <v>3.12</v>
      </c>
      <c r="AC60" s="2">
        <v>0.16</v>
      </c>
      <c r="AE60" s="2">
        <v>7.16</v>
      </c>
      <c r="AG60" s="2">
        <v>0.035</v>
      </c>
      <c r="AH60" s="2">
        <v>0.35</v>
      </c>
      <c r="AI60" s="2">
        <v>0.7</v>
      </c>
      <c r="AJ60" s="2">
        <v>166</v>
      </c>
      <c r="AK60" s="2">
        <v>0.7</v>
      </c>
    </row>
    <row r="61" spans="1:37" ht="12.75">
      <c r="A61" s="2" t="s">
        <v>44</v>
      </c>
      <c r="B61" s="2">
        <v>37104</v>
      </c>
      <c r="C61" s="2">
        <v>1345</v>
      </c>
      <c r="D61" s="2">
        <v>22.1</v>
      </c>
      <c r="E61" s="2">
        <v>6.66</v>
      </c>
      <c r="F61" s="2">
        <v>201</v>
      </c>
      <c r="G61" s="2">
        <v>0.08</v>
      </c>
      <c r="H61" s="2">
        <v>0.5</v>
      </c>
      <c r="I61" s="2">
        <v>128</v>
      </c>
      <c r="K61" s="2">
        <v>0.02</v>
      </c>
      <c r="L61" s="2">
        <v>6.2</v>
      </c>
      <c r="M61" s="2">
        <v>0.28</v>
      </c>
      <c r="P61" s="2">
        <v>0.27</v>
      </c>
      <c r="T61" s="2">
        <v>3.5</v>
      </c>
      <c r="U61" s="2">
        <v>3</v>
      </c>
      <c r="V61" s="2">
        <v>3.83</v>
      </c>
      <c r="X61" s="2">
        <v>42.9</v>
      </c>
      <c r="Y61" s="2">
        <v>0.003</v>
      </c>
      <c r="AA61" s="2">
        <v>8.94</v>
      </c>
      <c r="AC61" s="2">
        <v>0.422</v>
      </c>
      <c r="AE61" s="2">
        <v>4.14</v>
      </c>
      <c r="AG61" s="2">
        <v>0.03</v>
      </c>
      <c r="AH61" s="2">
        <v>0.04</v>
      </c>
      <c r="AI61" s="2">
        <v>4</v>
      </c>
      <c r="AJ61" s="2">
        <v>168</v>
      </c>
      <c r="AK61" s="2">
        <v>4</v>
      </c>
    </row>
    <row r="62" spans="1:41" ht="12.75">
      <c r="A62" s="2" t="s">
        <v>44</v>
      </c>
      <c r="B62" s="2">
        <v>37291</v>
      </c>
      <c r="C62" s="2">
        <v>1330</v>
      </c>
      <c r="D62" s="2">
        <v>21.5</v>
      </c>
      <c r="E62" s="2">
        <v>7.67</v>
      </c>
      <c r="F62" s="2">
        <v>245</v>
      </c>
      <c r="G62" s="2">
        <v>0.57</v>
      </c>
      <c r="H62" s="2">
        <v>1.5</v>
      </c>
      <c r="I62" s="2">
        <v>119</v>
      </c>
      <c r="K62" s="2">
        <v>0.02</v>
      </c>
      <c r="L62" s="2">
        <v>6.76</v>
      </c>
      <c r="M62" s="2">
        <v>0.253</v>
      </c>
      <c r="P62" s="2">
        <v>0.847</v>
      </c>
      <c r="T62" s="2">
        <v>4.2</v>
      </c>
      <c r="U62" s="2">
        <v>0.3</v>
      </c>
      <c r="V62" s="2">
        <v>1.58</v>
      </c>
      <c r="X62" s="2">
        <v>44.1</v>
      </c>
      <c r="Y62" s="2">
        <v>0.003</v>
      </c>
      <c r="AA62" s="2">
        <v>8.73</v>
      </c>
      <c r="AC62" s="2">
        <v>0.469</v>
      </c>
      <c r="AE62" s="2">
        <v>4.4</v>
      </c>
      <c r="AG62" s="2">
        <v>0.05</v>
      </c>
      <c r="AH62" s="2">
        <v>0.05</v>
      </c>
      <c r="AI62" s="2">
        <v>0.8</v>
      </c>
      <c r="AJ62" s="2">
        <v>156</v>
      </c>
      <c r="AK62" s="2">
        <v>0.8</v>
      </c>
      <c r="AL62" s="2">
        <v>0.002</v>
      </c>
      <c r="AM62" s="2">
        <v>0.005</v>
      </c>
      <c r="AN62" s="2">
        <v>0.013</v>
      </c>
      <c r="AO62" s="2">
        <v>0.013</v>
      </c>
    </row>
    <row r="63" spans="1:39" ht="12.75">
      <c r="A63" s="2" t="s">
        <v>44</v>
      </c>
      <c r="B63" s="2">
        <v>37196</v>
      </c>
      <c r="C63" s="2">
        <v>1220</v>
      </c>
      <c r="D63" s="2">
        <v>22</v>
      </c>
      <c r="E63" s="2">
        <v>7.55</v>
      </c>
      <c r="F63" s="2">
        <v>245</v>
      </c>
      <c r="G63" s="2">
        <v>0.64</v>
      </c>
      <c r="H63" s="2">
        <v>1</v>
      </c>
      <c r="I63" s="2">
        <v>126</v>
      </c>
      <c r="K63" s="2">
        <v>0.02</v>
      </c>
      <c r="L63" s="2">
        <v>7.3</v>
      </c>
      <c r="M63" s="2">
        <v>0.229</v>
      </c>
      <c r="P63" s="2">
        <v>0.51</v>
      </c>
      <c r="T63" s="2">
        <v>4.5</v>
      </c>
      <c r="U63" s="2">
        <v>3</v>
      </c>
      <c r="V63" s="2">
        <v>3.27</v>
      </c>
      <c r="X63" s="2">
        <v>74.4</v>
      </c>
      <c r="Y63" s="2">
        <v>0.003</v>
      </c>
      <c r="AA63" s="2">
        <v>15</v>
      </c>
      <c r="AC63" s="2">
        <v>0.704</v>
      </c>
      <c r="AE63" s="2">
        <v>6.56</v>
      </c>
      <c r="AG63" s="2">
        <v>0.07</v>
      </c>
      <c r="AH63" s="2">
        <v>0.08</v>
      </c>
      <c r="AI63" s="2">
        <v>0.7</v>
      </c>
      <c r="AJ63" s="2">
        <v>126</v>
      </c>
      <c r="AK63" s="2">
        <v>0.7</v>
      </c>
      <c r="AL63" s="2">
        <v>0.002</v>
      </c>
      <c r="AM63" s="2">
        <v>0.005</v>
      </c>
    </row>
    <row r="64" spans="1:41" ht="12.75">
      <c r="A64" s="2" t="s">
        <v>44</v>
      </c>
      <c r="B64" s="2">
        <v>37378</v>
      </c>
      <c r="C64" s="2">
        <v>1145</v>
      </c>
      <c r="D64" s="2">
        <v>22</v>
      </c>
      <c r="E64" s="2">
        <v>7.52</v>
      </c>
      <c r="F64" s="2">
        <v>283</v>
      </c>
      <c r="G64" s="2">
        <v>1.03</v>
      </c>
      <c r="H64" s="2">
        <v>0.3</v>
      </c>
      <c r="I64" s="2">
        <v>121</v>
      </c>
      <c r="K64" s="2">
        <v>0.02</v>
      </c>
      <c r="L64" s="2">
        <v>6.91</v>
      </c>
      <c r="M64" s="2">
        <v>0.27</v>
      </c>
      <c r="P64" s="2">
        <v>0.654</v>
      </c>
      <c r="T64" s="2">
        <v>4.5</v>
      </c>
      <c r="U64" s="2">
        <v>0.4</v>
      </c>
      <c r="V64" s="2">
        <v>4.66</v>
      </c>
      <c r="X64" s="2">
        <v>46</v>
      </c>
      <c r="Y64" s="2">
        <v>0.001</v>
      </c>
      <c r="AA64" s="2">
        <v>9.06</v>
      </c>
      <c r="AC64" s="2">
        <v>0.462</v>
      </c>
      <c r="AE64" s="2">
        <v>4.36</v>
      </c>
      <c r="AG64" s="2">
        <v>0.07</v>
      </c>
      <c r="AH64" s="2">
        <v>0.046</v>
      </c>
      <c r="AJ64" s="2">
        <v>164</v>
      </c>
      <c r="AL64" s="2">
        <v>0.0005</v>
      </c>
      <c r="AM64" s="2">
        <v>0.023</v>
      </c>
      <c r="AN64" s="2">
        <v>0.009</v>
      </c>
      <c r="AO64" s="2">
        <v>0.009</v>
      </c>
    </row>
    <row r="65" spans="1:41" ht="12.75">
      <c r="A65" s="2" t="s">
        <v>44</v>
      </c>
      <c r="B65" s="2">
        <v>37469</v>
      </c>
      <c r="C65" s="2">
        <v>1150</v>
      </c>
      <c r="D65" s="2">
        <v>22</v>
      </c>
      <c r="E65" s="2">
        <v>7.62</v>
      </c>
      <c r="F65" s="2">
        <v>282</v>
      </c>
      <c r="G65" s="2">
        <v>1.98</v>
      </c>
      <c r="H65" s="2">
        <v>0.5</v>
      </c>
      <c r="I65" s="2">
        <v>122</v>
      </c>
      <c r="K65" s="2">
        <v>0.02</v>
      </c>
      <c r="L65" s="2">
        <v>6.32</v>
      </c>
      <c r="M65" s="2">
        <v>0.168</v>
      </c>
      <c r="P65" s="2">
        <v>0.47</v>
      </c>
      <c r="T65" s="2">
        <v>3.8</v>
      </c>
      <c r="U65" s="2">
        <v>0.3</v>
      </c>
      <c r="V65" s="2">
        <v>3.85</v>
      </c>
      <c r="X65" s="2">
        <v>47</v>
      </c>
      <c r="Y65" s="2">
        <v>0.004</v>
      </c>
      <c r="AA65" s="2">
        <v>8.93</v>
      </c>
      <c r="AC65" s="2">
        <v>0.496</v>
      </c>
      <c r="AE65" s="2">
        <v>4.07</v>
      </c>
      <c r="AG65" s="2">
        <v>0.05</v>
      </c>
      <c r="AH65" s="2">
        <v>0.087</v>
      </c>
      <c r="AJ65" s="2">
        <v>162</v>
      </c>
      <c r="AL65" s="2">
        <v>0.0005</v>
      </c>
      <c r="AM65" s="2">
        <v>0.023</v>
      </c>
      <c r="AN65" s="2">
        <v>0.017</v>
      </c>
      <c r="AO65" s="2">
        <v>0.017</v>
      </c>
    </row>
    <row r="66" spans="1:39" ht="12.75">
      <c r="A66" s="2" t="s">
        <v>44</v>
      </c>
      <c r="B66" s="2">
        <v>37564</v>
      </c>
      <c r="C66" s="2">
        <v>1000</v>
      </c>
      <c r="D66" s="2">
        <v>21.8</v>
      </c>
      <c r="E66" s="2">
        <v>7.59</v>
      </c>
      <c r="F66" s="2">
        <v>273</v>
      </c>
      <c r="G66" s="2">
        <v>0.63</v>
      </c>
      <c r="H66" s="2">
        <v>0.7</v>
      </c>
      <c r="I66" s="2">
        <v>127</v>
      </c>
      <c r="K66" s="2">
        <v>0.037</v>
      </c>
      <c r="L66" s="2">
        <v>7.44</v>
      </c>
      <c r="M66" s="2">
        <v>0.33</v>
      </c>
      <c r="P66" s="2">
        <v>0.5</v>
      </c>
      <c r="T66" s="2">
        <v>4.3</v>
      </c>
      <c r="U66" s="2">
        <v>0.8</v>
      </c>
      <c r="V66" s="2">
        <v>4.8</v>
      </c>
      <c r="X66" s="2">
        <v>39.9</v>
      </c>
      <c r="Y66" s="2">
        <v>0.002</v>
      </c>
      <c r="AA66" s="2">
        <v>8.59</v>
      </c>
      <c r="AC66" s="2">
        <v>0.37</v>
      </c>
      <c r="AE66" s="2">
        <v>3.64</v>
      </c>
      <c r="AG66" s="2">
        <v>0.05</v>
      </c>
      <c r="AH66" s="2">
        <v>0.3</v>
      </c>
      <c r="AJ66" s="2">
        <v>182</v>
      </c>
      <c r="AL66" s="2">
        <v>0.003</v>
      </c>
      <c r="AM66" s="2">
        <v>0.01</v>
      </c>
    </row>
    <row r="67" spans="1:39" ht="12.75">
      <c r="A67" s="2" t="s">
        <v>44</v>
      </c>
      <c r="B67" s="2">
        <v>37657</v>
      </c>
      <c r="C67" s="2">
        <v>1540</v>
      </c>
      <c r="D67" s="2">
        <v>21.6</v>
      </c>
      <c r="E67" s="2">
        <v>7.49</v>
      </c>
      <c r="F67" s="2">
        <v>267</v>
      </c>
      <c r="G67" s="2">
        <v>0.89</v>
      </c>
      <c r="H67" s="2">
        <v>3.4</v>
      </c>
      <c r="I67" s="2">
        <v>97</v>
      </c>
      <c r="K67" s="2">
        <v>0.016</v>
      </c>
      <c r="L67" s="2">
        <v>17</v>
      </c>
      <c r="M67" s="2">
        <v>0.51</v>
      </c>
      <c r="P67" s="2">
        <v>0.004</v>
      </c>
      <c r="T67" s="2">
        <v>5.1</v>
      </c>
      <c r="U67" s="2">
        <v>1.3</v>
      </c>
      <c r="V67" s="2">
        <v>5.8</v>
      </c>
      <c r="X67" s="2">
        <v>26</v>
      </c>
      <c r="Y67" s="2">
        <v>0.002</v>
      </c>
      <c r="AA67" s="2">
        <v>13</v>
      </c>
      <c r="AC67" s="2">
        <v>0.3</v>
      </c>
      <c r="AE67" s="2">
        <v>4.7</v>
      </c>
      <c r="AG67" s="2">
        <v>0.04</v>
      </c>
      <c r="AH67" s="2">
        <v>0.2</v>
      </c>
      <c r="AJ67" s="2">
        <v>130</v>
      </c>
      <c r="AL67" s="2">
        <v>0.003</v>
      </c>
      <c r="AM67" s="2">
        <v>0.01</v>
      </c>
    </row>
    <row r="68" spans="1:38" ht="12.75">
      <c r="A68" s="2" t="s">
        <v>44</v>
      </c>
      <c r="B68" s="2">
        <v>37743</v>
      </c>
      <c r="C68" s="2">
        <v>930</v>
      </c>
      <c r="E68" s="2">
        <v>7.39</v>
      </c>
      <c r="F68" s="2">
        <v>393</v>
      </c>
      <c r="G68" s="2">
        <v>0.31</v>
      </c>
      <c r="H68" s="2">
        <v>0.6</v>
      </c>
      <c r="I68" s="2">
        <v>129</v>
      </c>
      <c r="K68" s="2">
        <v>0.037</v>
      </c>
      <c r="L68" s="2">
        <v>15.2</v>
      </c>
      <c r="M68" s="2">
        <v>0.31</v>
      </c>
      <c r="P68" s="2">
        <v>9.4</v>
      </c>
      <c r="U68" s="2">
        <v>5</v>
      </c>
      <c r="V68" s="2">
        <v>6.7</v>
      </c>
      <c r="X68" s="2">
        <v>55.5</v>
      </c>
      <c r="AA68" s="2">
        <v>8.54</v>
      </c>
      <c r="AC68" s="2">
        <v>0.49</v>
      </c>
      <c r="AE68" s="2">
        <v>6.46</v>
      </c>
      <c r="AG68" s="2">
        <v>0.08</v>
      </c>
      <c r="AH68" s="2">
        <v>0.1</v>
      </c>
      <c r="AJ68" s="2">
        <v>259</v>
      </c>
      <c r="AL68" s="2">
        <v>0.003</v>
      </c>
    </row>
    <row r="69" spans="1:38" ht="12.75">
      <c r="A69" s="2" t="s">
        <v>44</v>
      </c>
      <c r="B69" s="2">
        <v>37838</v>
      </c>
      <c r="C69" s="2">
        <v>845</v>
      </c>
      <c r="E69" s="2">
        <v>7.03</v>
      </c>
      <c r="F69" s="2">
        <v>374</v>
      </c>
      <c r="G69" s="2">
        <v>0.69</v>
      </c>
      <c r="I69" s="2">
        <v>142</v>
      </c>
      <c r="K69" s="2">
        <v>0.037</v>
      </c>
      <c r="L69" s="2">
        <v>16.8</v>
      </c>
      <c r="M69" s="2">
        <v>0.26</v>
      </c>
      <c r="P69" s="2">
        <v>8.92</v>
      </c>
      <c r="V69" s="2">
        <v>7.61</v>
      </c>
      <c r="X69" s="2">
        <v>56.6</v>
      </c>
      <c r="AA69" s="2">
        <v>8.55</v>
      </c>
      <c r="AC69" s="2">
        <v>0.589</v>
      </c>
      <c r="AE69" s="2">
        <v>6.59</v>
      </c>
      <c r="AG69" s="2">
        <v>0.042</v>
      </c>
      <c r="AH69" s="2">
        <v>0.11</v>
      </c>
      <c r="AJ69" s="2">
        <v>265</v>
      </c>
      <c r="AL69" s="2">
        <v>0.003</v>
      </c>
    </row>
    <row r="70" spans="1:38" ht="12.75">
      <c r="A70" s="2" t="s">
        <v>44</v>
      </c>
      <c r="B70" s="2">
        <v>38384</v>
      </c>
      <c r="C70" s="2">
        <v>1500</v>
      </c>
      <c r="E70" s="2">
        <v>7.37</v>
      </c>
      <c r="F70" s="2">
        <v>408</v>
      </c>
      <c r="G70" s="2">
        <v>3.59</v>
      </c>
      <c r="I70" s="2">
        <v>139</v>
      </c>
      <c r="K70" s="2">
        <v>0.04</v>
      </c>
      <c r="L70" s="2">
        <v>17.3</v>
      </c>
      <c r="M70" s="2">
        <v>0.23</v>
      </c>
      <c r="P70" s="2">
        <v>7.26</v>
      </c>
      <c r="V70" s="2">
        <v>1.04</v>
      </c>
      <c r="X70" s="2">
        <v>60.5</v>
      </c>
      <c r="AA70" s="2">
        <v>7.7</v>
      </c>
      <c r="AC70" s="2">
        <v>0.5</v>
      </c>
      <c r="AE70" s="2">
        <v>7.98</v>
      </c>
      <c r="AG70" s="2">
        <v>0.048</v>
      </c>
      <c r="AH70" s="2">
        <v>0.11</v>
      </c>
      <c r="AJ70" s="2">
        <v>233</v>
      </c>
      <c r="AL70" s="2">
        <v>0.0003</v>
      </c>
    </row>
    <row r="71" spans="1:38" ht="12.75">
      <c r="A71" s="2" t="s">
        <v>44</v>
      </c>
      <c r="B71" s="2">
        <v>38568</v>
      </c>
      <c r="C71" s="2">
        <v>900</v>
      </c>
      <c r="E71" s="2">
        <v>7.22</v>
      </c>
      <c r="F71" s="2">
        <v>389</v>
      </c>
      <c r="G71" s="2">
        <v>3.61</v>
      </c>
      <c r="I71" s="2">
        <v>149</v>
      </c>
      <c r="L71" s="2">
        <v>20.5</v>
      </c>
      <c r="M71" s="2">
        <v>0.209</v>
      </c>
      <c r="P71" s="2">
        <v>6.15</v>
      </c>
      <c r="T71" s="2">
        <v>11.2</v>
      </c>
      <c r="V71" s="2">
        <v>0.85</v>
      </c>
      <c r="X71" s="2">
        <v>63.1</v>
      </c>
      <c r="AA71" s="2">
        <v>7.61</v>
      </c>
      <c r="AC71" s="2">
        <v>0.588</v>
      </c>
      <c r="AE71" s="2">
        <v>8.38</v>
      </c>
      <c r="AH71" s="2">
        <v>0.11</v>
      </c>
      <c r="AJ71" s="2">
        <v>263</v>
      </c>
      <c r="AL71" s="2">
        <v>0.0035</v>
      </c>
    </row>
    <row r="72" spans="1:38" ht="12.75">
      <c r="A72" s="2" t="s">
        <v>44</v>
      </c>
      <c r="B72" s="2">
        <v>38568</v>
      </c>
      <c r="C72" s="2">
        <v>915</v>
      </c>
      <c r="E72" s="2">
        <v>7.22</v>
      </c>
      <c r="F72" s="2">
        <v>389</v>
      </c>
      <c r="G72" s="2">
        <v>3.61</v>
      </c>
      <c r="I72" s="2">
        <v>149</v>
      </c>
      <c r="L72" s="2">
        <v>20.7</v>
      </c>
      <c r="M72" s="2">
        <v>0.17</v>
      </c>
      <c r="P72" s="2">
        <v>7.66</v>
      </c>
      <c r="T72" s="2">
        <v>10.8</v>
      </c>
      <c r="V72" s="2">
        <v>0.87</v>
      </c>
      <c r="X72" s="2">
        <v>61.9</v>
      </c>
      <c r="AA72" s="2">
        <v>7.6</v>
      </c>
      <c r="AC72" s="2">
        <v>0.575</v>
      </c>
      <c r="AE72" s="2">
        <v>7.98</v>
      </c>
      <c r="AH72" s="2">
        <v>0.11</v>
      </c>
      <c r="AJ72" s="2">
        <v>262</v>
      </c>
      <c r="AL72" s="2">
        <v>0.0035</v>
      </c>
    </row>
    <row r="73" spans="1:38" ht="12.75">
      <c r="A73" s="2" t="s">
        <v>44</v>
      </c>
      <c r="B73" s="2">
        <v>38659</v>
      </c>
      <c r="C73" s="2">
        <v>1415</v>
      </c>
      <c r="E73" s="2">
        <v>7.2</v>
      </c>
      <c r="F73" s="2">
        <v>410</v>
      </c>
      <c r="G73" s="2">
        <v>6.22</v>
      </c>
      <c r="H73" s="2">
        <v>2.1</v>
      </c>
      <c r="I73" s="2">
        <v>154</v>
      </c>
      <c r="L73" s="2">
        <v>16.7</v>
      </c>
      <c r="M73" s="2">
        <v>0.227</v>
      </c>
      <c r="P73" s="2">
        <v>5.96</v>
      </c>
      <c r="V73" s="2">
        <v>0.85</v>
      </c>
      <c r="X73" s="2">
        <v>63.7</v>
      </c>
      <c r="AA73" s="2">
        <v>8.16</v>
      </c>
      <c r="AC73" s="2">
        <v>0.586</v>
      </c>
      <c r="AE73" s="2">
        <v>8.74</v>
      </c>
      <c r="AH73" s="2">
        <v>0.11</v>
      </c>
      <c r="AJ73" s="2">
        <v>227</v>
      </c>
      <c r="AL73" s="2">
        <v>0.0035</v>
      </c>
    </row>
    <row r="74" spans="1:38" ht="12.75">
      <c r="A74" s="2" t="s">
        <v>44</v>
      </c>
      <c r="B74" s="2">
        <v>38021</v>
      </c>
      <c r="C74" s="2">
        <v>1245</v>
      </c>
      <c r="E74" s="2">
        <v>7.32</v>
      </c>
      <c r="F74" s="2">
        <v>346</v>
      </c>
      <c r="H74" s="2">
        <v>2.4</v>
      </c>
      <c r="I74" s="2">
        <v>137</v>
      </c>
      <c r="K74" s="2">
        <v>0.04</v>
      </c>
      <c r="L74" s="2">
        <v>15.2</v>
      </c>
      <c r="M74" s="2">
        <v>0.26</v>
      </c>
      <c r="P74" s="2">
        <v>6.39</v>
      </c>
      <c r="T74" s="2">
        <v>5.8</v>
      </c>
      <c r="V74" s="2">
        <v>0.85</v>
      </c>
      <c r="X74" s="2">
        <v>57.4</v>
      </c>
      <c r="AA74" s="2">
        <v>9.11</v>
      </c>
      <c r="AC74" s="2">
        <v>0.5</v>
      </c>
      <c r="AE74" s="2">
        <v>7.11</v>
      </c>
      <c r="AG74" s="2">
        <v>0.016</v>
      </c>
      <c r="AH74" s="2">
        <v>0.15</v>
      </c>
      <c r="AJ74" s="2">
        <v>217</v>
      </c>
      <c r="AL74" s="2">
        <v>0.0003</v>
      </c>
    </row>
    <row r="75" spans="1:38" ht="12.75">
      <c r="A75" s="2" t="s">
        <v>44</v>
      </c>
      <c r="B75" s="2">
        <v>38021</v>
      </c>
      <c r="C75" s="2">
        <v>1645</v>
      </c>
      <c r="E75" s="2">
        <v>7.32</v>
      </c>
      <c r="F75" s="2">
        <v>346</v>
      </c>
      <c r="I75" s="2">
        <v>139</v>
      </c>
      <c r="K75" s="2">
        <v>0.04</v>
      </c>
      <c r="L75" s="2">
        <v>16</v>
      </c>
      <c r="M75" s="2">
        <v>0.27</v>
      </c>
      <c r="P75" s="2">
        <v>6.42</v>
      </c>
      <c r="V75" s="2">
        <v>3.67</v>
      </c>
      <c r="X75" s="2">
        <v>54.8</v>
      </c>
      <c r="AA75" s="2">
        <v>8.73</v>
      </c>
      <c r="AC75" s="2">
        <v>0.4</v>
      </c>
      <c r="AE75" s="2">
        <v>6.66</v>
      </c>
      <c r="AG75" s="2">
        <v>0.045</v>
      </c>
      <c r="AH75" s="2">
        <v>0.11</v>
      </c>
      <c r="AJ75" s="2">
        <v>228</v>
      </c>
      <c r="AL75" s="2">
        <v>0.0003</v>
      </c>
    </row>
    <row r="76" spans="1:38" ht="12.75">
      <c r="A76" s="2" t="s">
        <v>44</v>
      </c>
      <c r="B76" s="2">
        <v>38300</v>
      </c>
      <c r="C76" s="2">
        <v>1330</v>
      </c>
      <c r="E76" s="2">
        <v>7.33</v>
      </c>
      <c r="F76" s="2">
        <v>459</v>
      </c>
      <c r="G76" s="2">
        <v>3.94</v>
      </c>
      <c r="I76" s="2">
        <v>143</v>
      </c>
      <c r="K76" s="2">
        <v>0.04</v>
      </c>
      <c r="L76" s="2">
        <v>24.3</v>
      </c>
      <c r="M76" s="2">
        <v>0.25</v>
      </c>
      <c r="P76" s="2">
        <v>10.6</v>
      </c>
      <c r="V76" s="2">
        <v>1.16</v>
      </c>
      <c r="X76" s="2">
        <v>64.3</v>
      </c>
      <c r="AA76" s="2">
        <v>7.78</v>
      </c>
      <c r="AC76" s="2">
        <v>0.502</v>
      </c>
      <c r="AE76" s="2">
        <v>8.34</v>
      </c>
      <c r="AG76" s="2">
        <v>0.03</v>
      </c>
      <c r="AH76" s="2">
        <v>0.11</v>
      </c>
      <c r="AJ76" s="2">
        <v>234</v>
      </c>
      <c r="AL76" s="2">
        <v>0.0003</v>
      </c>
    </row>
    <row r="77" spans="1:38" ht="12.75">
      <c r="A77" s="2" t="s">
        <v>44</v>
      </c>
      <c r="B77" s="2">
        <v>38755</v>
      </c>
      <c r="C77" s="2">
        <v>1430</v>
      </c>
      <c r="E77" s="2">
        <v>7.12</v>
      </c>
      <c r="F77" s="2">
        <v>617</v>
      </c>
      <c r="I77" s="2">
        <v>159</v>
      </c>
      <c r="L77" s="2">
        <v>16.1</v>
      </c>
      <c r="M77" s="2">
        <v>0.243</v>
      </c>
      <c r="P77" s="2">
        <v>6.99</v>
      </c>
      <c r="V77" s="2">
        <v>0.85</v>
      </c>
      <c r="X77" s="2">
        <v>66.1</v>
      </c>
      <c r="AA77" s="2">
        <v>7.45</v>
      </c>
      <c r="AC77" s="2">
        <v>0.588</v>
      </c>
      <c r="AE77" s="2">
        <v>8.35</v>
      </c>
      <c r="AH77" s="2">
        <v>0.11</v>
      </c>
      <c r="AJ77" s="2">
        <v>255</v>
      </c>
      <c r="AL77" s="2">
        <v>0.0035</v>
      </c>
    </row>
    <row r="78" spans="1:38" ht="12.75">
      <c r="A78" s="2" t="s">
        <v>44</v>
      </c>
      <c r="B78" s="2">
        <v>38111</v>
      </c>
      <c r="C78" s="2">
        <v>1535</v>
      </c>
      <c r="E78" s="2">
        <v>7.12</v>
      </c>
      <c r="F78" s="2">
        <v>377</v>
      </c>
      <c r="G78" s="2">
        <v>2.64</v>
      </c>
      <c r="H78" s="2">
        <v>0.8</v>
      </c>
      <c r="I78" s="2">
        <v>137</v>
      </c>
      <c r="K78" s="2">
        <v>0.04</v>
      </c>
      <c r="L78" s="2">
        <v>15.5</v>
      </c>
      <c r="M78" s="2">
        <v>0.25</v>
      </c>
      <c r="P78" s="2">
        <v>4.84</v>
      </c>
      <c r="T78" s="2">
        <v>6.3</v>
      </c>
      <c r="V78" s="2">
        <v>0.98</v>
      </c>
      <c r="X78" s="2">
        <v>57.6</v>
      </c>
      <c r="AA78" s="2">
        <v>8.91</v>
      </c>
      <c r="AC78" s="2">
        <v>0.795</v>
      </c>
      <c r="AE78" s="2">
        <v>7.96</v>
      </c>
      <c r="AH78" s="2">
        <v>0.11</v>
      </c>
      <c r="AJ78" s="2">
        <v>241</v>
      </c>
      <c r="AL78" s="2">
        <v>0.0003</v>
      </c>
    </row>
    <row r="79" spans="1:38" ht="12.75">
      <c r="A79" s="2" t="s">
        <v>44</v>
      </c>
      <c r="B79" s="2">
        <v>38840</v>
      </c>
      <c r="C79" s="2">
        <v>1130</v>
      </c>
      <c r="E79" s="2">
        <v>8.01</v>
      </c>
      <c r="F79" s="2">
        <v>400</v>
      </c>
      <c r="G79" s="2">
        <v>6.29</v>
      </c>
      <c r="I79" s="2">
        <v>163</v>
      </c>
      <c r="L79" s="2">
        <v>16.7</v>
      </c>
      <c r="M79" s="2">
        <v>0.309</v>
      </c>
      <c r="P79" s="2">
        <v>5.5</v>
      </c>
      <c r="V79" s="2">
        <v>0.85</v>
      </c>
      <c r="X79" s="2">
        <v>63.3</v>
      </c>
      <c r="AA79" s="2">
        <v>7.5</v>
      </c>
      <c r="AC79" s="2">
        <v>0.565</v>
      </c>
      <c r="AE79" s="2">
        <v>8.03</v>
      </c>
      <c r="AH79" s="2">
        <v>0.633</v>
      </c>
      <c r="AJ79" s="2">
        <v>224</v>
      </c>
      <c r="AL79" s="2">
        <v>0.0022</v>
      </c>
    </row>
    <row r="80" spans="1:38" ht="12.75">
      <c r="A80" s="2" t="s">
        <v>44</v>
      </c>
      <c r="B80" s="2">
        <v>37949</v>
      </c>
      <c r="C80" s="2">
        <v>1525</v>
      </c>
      <c r="E80" s="2">
        <v>7.27</v>
      </c>
      <c r="F80" s="2">
        <v>382</v>
      </c>
      <c r="G80" s="2">
        <v>11.14</v>
      </c>
      <c r="I80" s="2">
        <v>133</v>
      </c>
      <c r="K80" s="2">
        <v>0.04</v>
      </c>
      <c r="L80" s="2">
        <v>16.5</v>
      </c>
      <c r="M80" s="2">
        <v>0.27</v>
      </c>
      <c r="P80" s="2">
        <v>7.2</v>
      </c>
      <c r="U80" s="2">
        <v>0.7</v>
      </c>
      <c r="V80" s="2">
        <v>1.99</v>
      </c>
      <c r="X80" s="2">
        <v>54.4</v>
      </c>
      <c r="AA80" s="2">
        <v>8.55</v>
      </c>
      <c r="AC80" s="2">
        <v>0.44</v>
      </c>
      <c r="AE80" s="2">
        <v>6.65</v>
      </c>
      <c r="AH80" s="2">
        <v>0.11</v>
      </c>
      <c r="AJ80" s="2">
        <v>223</v>
      </c>
      <c r="AL80" s="2">
        <v>0.0003</v>
      </c>
    </row>
    <row r="81" spans="1:38" ht="12.75">
      <c r="A81" s="2" t="s">
        <v>44</v>
      </c>
      <c r="B81" s="2">
        <v>38211</v>
      </c>
      <c r="C81" s="2">
        <v>1220</v>
      </c>
      <c r="E81" s="2">
        <v>7.4</v>
      </c>
      <c r="F81" s="2">
        <v>367</v>
      </c>
      <c r="G81" s="2">
        <v>2.39</v>
      </c>
      <c r="I81" s="2">
        <v>134</v>
      </c>
      <c r="K81" s="2">
        <v>0.04</v>
      </c>
      <c r="L81" s="2">
        <v>13.7</v>
      </c>
      <c r="M81" s="2">
        <v>0.29</v>
      </c>
      <c r="P81" s="2">
        <v>5.25</v>
      </c>
      <c r="V81" s="2">
        <v>0.85</v>
      </c>
      <c r="X81" s="2">
        <v>51.4</v>
      </c>
      <c r="AA81" s="2">
        <v>8.24</v>
      </c>
      <c r="AC81" s="2">
        <v>0.629</v>
      </c>
      <c r="AE81" s="2">
        <v>6.33</v>
      </c>
      <c r="AH81" s="2">
        <v>0.11</v>
      </c>
      <c r="AJ81" s="2">
        <v>237</v>
      </c>
      <c r="AL81" s="2">
        <v>0.0003</v>
      </c>
    </row>
    <row r="82" spans="1:38" ht="12.75">
      <c r="A82" s="2" t="s">
        <v>44</v>
      </c>
      <c r="B82" s="2">
        <v>38475</v>
      </c>
      <c r="C82" s="2">
        <v>1430</v>
      </c>
      <c r="E82" s="2">
        <v>7.3</v>
      </c>
      <c r="F82" s="2">
        <v>339</v>
      </c>
      <c r="G82" s="2">
        <v>5.11</v>
      </c>
      <c r="I82" s="2">
        <v>149</v>
      </c>
      <c r="L82" s="2">
        <v>20.9</v>
      </c>
      <c r="M82" s="2">
        <v>0.209</v>
      </c>
      <c r="P82" s="2">
        <v>6.9</v>
      </c>
      <c r="V82" s="2">
        <v>0.85</v>
      </c>
      <c r="X82" s="2">
        <v>69.4</v>
      </c>
      <c r="AA82" s="2">
        <v>7.36</v>
      </c>
      <c r="AC82" s="2">
        <v>0.42</v>
      </c>
      <c r="AE82" s="2">
        <v>8.16</v>
      </c>
      <c r="AH82" s="2">
        <v>0.11</v>
      </c>
      <c r="AJ82" s="2">
        <v>241</v>
      </c>
      <c r="AL82" s="2">
        <v>0.0035</v>
      </c>
    </row>
    <row r="83" spans="1:37" ht="12.75">
      <c r="A83" s="2" t="s">
        <v>83</v>
      </c>
      <c r="B83" s="2">
        <v>37061</v>
      </c>
      <c r="C83" s="2">
        <v>1040</v>
      </c>
      <c r="D83" s="2">
        <v>22.7</v>
      </c>
      <c r="E83" s="2">
        <v>7.12</v>
      </c>
      <c r="F83" s="2">
        <v>247</v>
      </c>
      <c r="G83" s="2">
        <v>5.54</v>
      </c>
      <c r="H83" s="2">
        <v>0.6</v>
      </c>
      <c r="I83" s="2">
        <v>101</v>
      </c>
      <c r="K83" s="2">
        <v>0.02</v>
      </c>
      <c r="L83" s="2">
        <v>5.2</v>
      </c>
      <c r="M83" s="2">
        <v>0.098</v>
      </c>
      <c r="P83" s="2">
        <v>1.17</v>
      </c>
      <c r="T83" s="2">
        <v>11</v>
      </c>
      <c r="U83" s="2">
        <v>3.1</v>
      </c>
      <c r="V83" s="2">
        <v>3.02</v>
      </c>
      <c r="X83" s="2">
        <v>42.4</v>
      </c>
      <c r="Y83" s="2">
        <v>0.003</v>
      </c>
      <c r="AA83" s="2">
        <v>1.83</v>
      </c>
      <c r="AC83" s="2">
        <v>0.316</v>
      </c>
      <c r="AE83" s="2">
        <v>3.27</v>
      </c>
      <c r="AG83" s="2">
        <v>0.01</v>
      </c>
      <c r="AH83" s="2">
        <v>0.1</v>
      </c>
      <c r="AI83" s="2">
        <v>0.7</v>
      </c>
      <c r="AJ83" s="2">
        <v>144</v>
      </c>
      <c r="AK83" s="2">
        <v>0.7</v>
      </c>
    </row>
    <row r="84" spans="1:41" ht="12.75">
      <c r="A84" s="2" t="s">
        <v>83</v>
      </c>
      <c r="B84" s="2">
        <v>37342</v>
      </c>
      <c r="C84" s="2">
        <v>900</v>
      </c>
      <c r="D84" s="2">
        <v>22.5</v>
      </c>
      <c r="E84" s="2">
        <v>7.63</v>
      </c>
      <c r="F84" s="2">
        <v>245</v>
      </c>
      <c r="G84" s="2">
        <v>7.47</v>
      </c>
      <c r="H84" s="2">
        <v>0.2</v>
      </c>
      <c r="I84" s="2">
        <v>93.6</v>
      </c>
      <c r="K84" s="2">
        <v>0.02</v>
      </c>
      <c r="L84" s="2">
        <v>4.11</v>
      </c>
      <c r="M84" s="2">
        <v>0.104</v>
      </c>
      <c r="P84" s="2">
        <v>1.21</v>
      </c>
      <c r="T84" s="2">
        <v>7.6</v>
      </c>
      <c r="U84" s="2">
        <v>0.3</v>
      </c>
      <c r="V84" s="2">
        <v>1.01</v>
      </c>
      <c r="X84" s="2">
        <v>39.5</v>
      </c>
      <c r="Y84" s="2">
        <v>0.001</v>
      </c>
      <c r="AA84" s="2">
        <v>1.84</v>
      </c>
      <c r="AC84" s="2">
        <v>0.303</v>
      </c>
      <c r="AE84" s="2">
        <v>3.34</v>
      </c>
      <c r="AG84" s="2">
        <v>0.014</v>
      </c>
      <c r="AH84" s="2">
        <v>0.04</v>
      </c>
      <c r="AJ84" s="2">
        <v>184</v>
      </c>
      <c r="AL84" s="2">
        <v>0.0005</v>
      </c>
      <c r="AM84" s="2">
        <v>0.023</v>
      </c>
      <c r="AN84" s="2">
        <v>0.005</v>
      </c>
      <c r="AO84" s="2">
        <v>0.005</v>
      </c>
    </row>
    <row r="85" spans="1:42" ht="12.75">
      <c r="A85" s="2" t="s">
        <v>83</v>
      </c>
      <c r="B85" s="2">
        <v>30124</v>
      </c>
      <c r="C85" s="2">
        <v>1145</v>
      </c>
      <c r="D85" s="2">
        <v>23.5</v>
      </c>
      <c r="I85" s="2">
        <v>115</v>
      </c>
      <c r="J85" s="2">
        <v>0.02</v>
      </c>
      <c r="N85" s="2">
        <v>0.1</v>
      </c>
      <c r="O85" s="2">
        <v>1.83</v>
      </c>
      <c r="Q85" s="2">
        <v>0</v>
      </c>
      <c r="R85" s="2">
        <v>0</v>
      </c>
      <c r="S85" s="2">
        <v>12.8</v>
      </c>
      <c r="W85" s="2">
        <v>48.3</v>
      </c>
      <c r="Z85" s="2">
        <v>4.6</v>
      </c>
      <c r="AB85" s="2">
        <v>0.36</v>
      </c>
      <c r="AD85" s="2">
        <v>5.4</v>
      </c>
      <c r="AP85" s="2">
        <v>279</v>
      </c>
    </row>
    <row r="86" spans="1:38" ht="12.75">
      <c r="A86" s="2" t="s">
        <v>83</v>
      </c>
      <c r="B86" s="2">
        <v>37763</v>
      </c>
      <c r="C86" s="2">
        <v>1130</v>
      </c>
      <c r="E86" s="2">
        <v>7.72</v>
      </c>
      <c r="F86" s="2">
        <v>236</v>
      </c>
      <c r="G86" s="2">
        <v>2.72</v>
      </c>
      <c r="H86" s="2">
        <v>0.1</v>
      </c>
      <c r="I86" s="2">
        <v>332</v>
      </c>
      <c r="K86" s="2">
        <v>0.04</v>
      </c>
      <c r="L86" s="2">
        <v>4.35</v>
      </c>
      <c r="M86" s="2">
        <v>0.16</v>
      </c>
      <c r="P86" s="2">
        <v>1.16</v>
      </c>
      <c r="U86" s="2">
        <v>1.7</v>
      </c>
      <c r="V86" s="2">
        <v>1.9</v>
      </c>
      <c r="X86" s="2">
        <v>41.5</v>
      </c>
      <c r="AA86" s="2">
        <v>1.8</v>
      </c>
      <c r="AC86" s="2">
        <v>0.35</v>
      </c>
      <c r="AE86" s="2">
        <v>4.22</v>
      </c>
      <c r="AG86" s="2">
        <v>0.04</v>
      </c>
      <c r="AH86" s="2">
        <v>0.1</v>
      </c>
      <c r="AJ86" s="2">
        <v>135</v>
      </c>
      <c r="AL86" s="2">
        <v>0.003</v>
      </c>
    </row>
    <row r="87" spans="1:38" ht="12.75">
      <c r="A87" s="2" t="s">
        <v>83</v>
      </c>
      <c r="B87" s="2">
        <v>38609</v>
      </c>
      <c r="C87" s="2">
        <v>915</v>
      </c>
      <c r="E87" s="2">
        <v>7.41</v>
      </c>
      <c r="F87" s="2">
        <v>236</v>
      </c>
      <c r="G87" s="2">
        <v>5.37</v>
      </c>
      <c r="H87" s="2">
        <v>0.1</v>
      </c>
      <c r="I87" s="2">
        <v>102</v>
      </c>
      <c r="L87" s="2">
        <v>5.3</v>
      </c>
      <c r="M87" s="2">
        <v>0.15</v>
      </c>
      <c r="P87" s="2">
        <v>1.36</v>
      </c>
      <c r="V87" s="2">
        <v>0.85</v>
      </c>
      <c r="X87" s="2">
        <v>42</v>
      </c>
      <c r="AA87" s="2">
        <v>1.85</v>
      </c>
      <c r="AC87" s="2">
        <v>0.34</v>
      </c>
      <c r="AE87" s="2">
        <v>3.41</v>
      </c>
      <c r="AG87" s="2">
        <v>0.023</v>
      </c>
      <c r="AH87" s="2">
        <v>0.11</v>
      </c>
      <c r="AJ87" s="2">
        <v>127</v>
      </c>
      <c r="AL87" s="2">
        <v>0.0035</v>
      </c>
    </row>
    <row r="88" spans="1:38" ht="12.75">
      <c r="A88" s="2" t="s">
        <v>83</v>
      </c>
      <c r="B88" s="2">
        <v>38076</v>
      </c>
      <c r="C88" s="2">
        <v>1615</v>
      </c>
      <c r="D88" s="2">
        <v>22.8</v>
      </c>
      <c r="E88" s="2">
        <v>7.79</v>
      </c>
      <c r="F88" s="2">
        <v>235</v>
      </c>
      <c r="G88" s="2">
        <v>4.83</v>
      </c>
      <c r="I88" s="2">
        <v>96.2</v>
      </c>
      <c r="K88" s="2">
        <v>0.04</v>
      </c>
      <c r="L88" s="2">
        <v>4.21</v>
      </c>
      <c r="M88" s="2">
        <v>0.1</v>
      </c>
      <c r="P88" s="2">
        <v>1.13</v>
      </c>
      <c r="V88" s="2">
        <v>2.59</v>
      </c>
      <c r="X88" s="2">
        <v>40.1</v>
      </c>
      <c r="AA88" s="2">
        <v>1.71</v>
      </c>
      <c r="AC88" s="2">
        <v>0.36</v>
      </c>
      <c r="AE88" s="2">
        <v>3.21</v>
      </c>
      <c r="AG88" s="2">
        <v>0.044</v>
      </c>
      <c r="AH88" s="2">
        <v>0.16</v>
      </c>
      <c r="AJ88" s="2">
        <v>125</v>
      </c>
      <c r="AL88" s="2">
        <v>0.0003</v>
      </c>
    </row>
    <row r="89" spans="1:37" ht="12.75">
      <c r="A89" s="2" t="s">
        <v>68</v>
      </c>
      <c r="B89" s="2">
        <v>36802</v>
      </c>
      <c r="C89" s="2">
        <v>1400</v>
      </c>
      <c r="D89" s="2">
        <v>21.4</v>
      </c>
      <c r="E89" s="2">
        <v>6.39</v>
      </c>
      <c r="F89" s="2">
        <v>437</v>
      </c>
      <c r="G89" s="2">
        <v>0</v>
      </c>
      <c r="H89" s="2">
        <v>3</v>
      </c>
      <c r="I89" s="2">
        <v>219</v>
      </c>
      <c r="K89" s="2">
        <v>0.2</v>
      </c>
      <c r="L89" s="2">
        <v>5.2</v>
      </c>
      <c r="M89" s="2">
        <v>0.156</v>
      </c>
      <c r="P89" s="2">
        <v>0.02</v>
      </c>
      <c r="T89" s="2">
        <v>0.8</v>
      </c>
      <c r="U89" s="2">
        <v>8.7</v>
      </c>
      <c r="V89" s="2">
        <v>5.8</v>
      </c>
      <c r="X89" s="2">
        <v>90.7</v>
      </c>
      <c r="Y89" s="2">
        <v>0.003</v>
      </c>
      <c r="AA89" s="2">
        <v>1.75</v>
      </c>
      <c r="AC89" s="2">
        <v>0.16</v>
      </c>
      <c r="AE89" s="2">
        <v>2.81</v>
      </c>
      <c r="AG89" s="2">
        <v>0.56</v>
      </c>
      <c r="AH89" s="2">
        <v>0.29</v>
      </c>
      <c r="AI89" s="2">
        <v>0.7</v>
      </c>
      <c r="AJ89" s="2">
        <v>258</v>
      </c>
      <c r="AK89" s="2">
        <v>0.7</v>
      </c>
    </row>
    <row r="90" spans="1:37" ht="12.75">
      <c r="A90" s="2" t="s">
        <v>68</v>
      </c>
      <c r="B90" s="2">
        <v>36894</v>
      </c>
      <c r="C90" s="2">
        <v>1345</v>
      </c>
      <c r="D90" s="2">
        <v>21.6</v>
      </c>
      <c r="E90" s="2">
        <v>6.94</v>
      </c>
      <c r="F90" s="2">
        <v>418</v>
      </c>
      <c r="G90" s="2">
        <v>0.08</v>
      </c>
      <c r="H90" s="2">
        <v>2.2</v>
      </c>
      <c r="I90" s="2">
        <v>220</v>
      </c>
      <c r="K90" s="2">
        <v>0.16</v>
      </c>
      <c r="L90" s="2">
        <v>5.6</v>
      </c>
      <c r="M90" s="2">
        <v>0.162</v>
      </c>
      <c r="P90" s="2">
        <v>0.01</v>
      </c>
      <c r="T90" s="2">
        <v>1.3</v>
      </c>
      <c r="U90" s="2">
        <v>10.1</v>
      </c>
      <c r="V90" s="2">
        <v>10.82</v>
      </c>
      <c r="X90" s="2">
        <v>86.3</v>
      </c>
      <c r="Y90" s="2">
        <v>0.002</v>
      </c>
      <c r="AA90" s="2">
        <v>1.72</v>
      </c>
      <c r="AC90" s="2">
        <v>0.16</v>
      </c>
      <c r="AE90" s="2">
        <v>2.68</v>
      </c>
      <c r="AG90" s="2">
        <v>0.732</v>
      </c>
      <c r="AH90" s="2">
        <v>0.3</v>
      </c>
      <c r="AI90" s="2">
        <v>0.7</v>
      </c>
      <c r="AJ90" s="2">
        <v>260</v>
      </c>
      <c r="AK90" s="2">
        <v>0.7</v>
      </c>
    </row>
    <row r="91" spans="1:37" ht="12.75">
      <c r="A91" s="2" t="s">
        <v>68</v>
      </c>
      <c r="B91" s="2">
        <v>36983</v>
      </c>
      <c r="C91" s="2">
        <v>1310</v>
      </c>
      <c r="D91" s="2">
        <v>21.8</v>
      </c>
      <c r="E91" s="2">
        <v>6.43</v>
      </c>
      <c r="F91" s="2">
        <v>432</v>
      </c>
      <c r="G91" s="2">
        <v>0</v>
      </c>
      <c r="H91" s="2">
        <v>2</v>
      </c>
      <c r="I91" s="2">
        <v>217</v>
      </c>
      <c r="K91" s="2">
        <v>0.15</v>
      </c>
      <c r="L91" s="2">
        <v>5.4</v>
      </c>
      <c r="M91" s="2">
        <v>0.062</v>
      </c>
      <c r="P91" s="2">
        <v>0.01</v>
      </c>
      <c r="T91" s="2">
        <v>3.5</v>
      </c>
      <c r="U91" s="2">
        <v>33.3</v>
      </c>
      <c r="V91" s="2">
        <v>18.72</v>
      </c>
      <c r="X91" s="2">
        <v>92.1</v>
      </c>
      <c r="Y91" s="2">
        <v>0.003</v>
      </c>
      <c r="AA91" s="2">
        <v>1.82</v>
      </c>
      <c r="AC91" s="2">
        <v>0.16</v>
      </c>
      <c r="AE91" s="2">
        <v>3</v>
      </c>
      <c r="AG91" s="2">
        <v>0.71</v>
      </c>
      <c r="AH91" s="2">
        <v>0.29</v>
      </c>
      <c r="AI91" s="2">
        <v>0.7</v>
      </c>
      <c r="AJ91" s="2">
        <v>244</v>
      </c>
      <c r="AK91" s="2">
        <v>0.7</v>
      </c>
    </row>
    <row r="92" spans="1:39" ht="12.75">
      <c r="A92" s="2" t="s">
        <v>68</v>
      </c>
      <c r="B92" s="2">
        <v>37186</v>
      </c>
      <c r="C92" s="2">
        <v>1350</v>
      </c>
      <c r="D92" s="2">
        <v>21.7</v>
      </c>
      <c r="E92" s="2">
        <v>7.4</v>
      </c>
      <c r="F92" s="2">
        <v>379</v>
      </c>
      <c r="G92" s="2">
        <v>0.3</v>
      </c>
      <c r="H92" s="2">
        <v>3.3</v>
      </c>
      <c r="I92" s="2">
        <v>218</v>
      </c>
      <c r="K92" s="2">
        <v>0.15</v>
      </c>
      <c r="L92" s="2">
        <v>4.52</v>
      </c>
      <c r="M92" s="2">
        <v>0.142</v>
      </c>
      <c r="P92" s="2">
        <v>0.02</v>
      </c>
      <c r="T92" s="2">
        <v>1.4</v>
      </c>
      <c r="U92" s="2">
        <v>10.7</v>
      </c>
      <c r="V92" s="2">
        <v>4.76</v>
      </c>
      <c r="X92" s="2">
        <v>103</v>
      </c>
      <c r="Y92" s="2">
        <v>0.003</v>
      </c>
      <c r="AA92" s="2">
        <v>3.15</v>
      </c>
      <c r="AC92" s="2">
        <v>0.713</v>
      </c>
      <c r="AE92" s="2">
        <v>4.17</v>
      </c>
      <c r="AG92" s="2">
        <v>0.53</v>
      </c>
      <c r="AH92" s="2">
        <v>0.27</v>
      </c>
      <c r="AI92" s="2">
        <v>0.7</v>
      </c>
      <c r="AJ92" s="2">
        <v>164</v>
      </c>
      <c r="AK92" s="2">
        <v>0.7</v>
      </c>
      <c r="AL92" s="2">
        <v>0.001</v>
      </c>
      <c r="AM92" s="2">
        <v>0.005</v>
      </c>
    </row>
    <row r="93" spans="1:41" ht="12.75">
      <c r="A93" s="2" t="s">
        <v>68</v>
      </c>
      <c r="B93" s="2">
        <v>37259</v>
      </c>
      <c r="C93" s="2">
        <v>1300</v>
      </c>
      <c r="D93" s="2">
        <v>21.4</v>
      </c>
      <c r="E93" s="2">
        <v>6.79</v>
      </c>
      <c r="F93" s="2">
        <v>378</v>
      </c>
      <c r="G93" s="2">
        <v>0.04</v>
      </c>
      <c r="H93" s="2">
        <v>3</v>
      </c>
      <c r="I93" s="2">
        <v>217</v>
      </c>
      <c r="K93" s="2">
        <v>0.15</v>
      </c>
      <c r="L93" s="2">
        <v>4</v>
      </c>
      <c r="M93" s="2">
        <v>0.127</v>
      </c>
      <c r="P93" s="2">
        <v>0.01</v>
      </c>
      <c r="T93" s="2">
        <v>1.3</v>
      </c>
      <c r="U93" s="2">
        <v>4.9</v>
      </c>
      <c r="V93" s="2">
        <v>3.06</v>
      </c>
      <c r="X93" s="2">
        <v>75.1</v>
      </c>
      <c r="Y93" s="2">
        <v>0.004</v>
      </c>
      <c r="AA93" s="2">
        <v>1.65</v>
      </c>
      <c r="AC93" s="2">
        <v>0.16</v>
      </c>
      <c r="AE93" s="2">
        <v>2.7</v>
      </c>
      <c r="AG93" s="2">
        <v>0.75</v>
      </c>
      <c r="AH93" s="2">
        <v>0.05</v>
      </c>
      <c r="AI93" s="2">
        <v>0.7</v>
      </c>
      <c r="AJ93" s="2">
        <v>260</v>
      </c>
      <c r="AK93" s="2">
        <v>0.7</v>
      </c>
      <c r="AL93" s="2">
        <v>0.002</v>
      </c>
      <c r="AM93" s="2">
        <v>0.005</v>
      </c>
      <c r="AN93" s="2">
        <v>0.021</v>
      </c>
      <c r="AO93" s="2">
        <v>0.021</v>
      </c>
    </row>
    <row r="94" spans="1:41" ht="12.75">
      <c r="A94" s="2" t="s">
        <v>68</v>
      </c>
      <c r="B94" s="2">
        <v>37349</v>
      </c>
      <c r="C94" s="2">
        <v>930</v>
      </c>
      <c r="D94" s="2">
        <v>22.1</v>
      </c>
      <c r="E94" s="2">
        <v>7.32</v>
      </c>
      <c r="F94" s="2">
        <v>435</v>
      </c>
      <c r="G94" s="2">
        <v>0.01</v>
      </c>
      <c r="H94" s="2">
        <v>2.5</v>
      </c>
      <c r="I94" s="2">
        <v>215</v>
      </c>
      <c r="K94" s="2">
        <v>0.162</v>
      </c>
      <c r="L94" s="2">
        <v>4.3</v>
      </c>
      <c r="M94" s="2">
        <v>0.149</v>
      </c>
      <c r="P94" s="2">
        <v>0.029</v>
      </c>
      <c r="T94" s="2">
        <v>1.3</v>
      </c>
      <c r="U94" s="2">
        <v>4.1</v>
      </c>
      <c r="V94" s="2">
        <v>3.88</v>
      </c>
      <c r="X94" s="2">
        <v>81.7</v>
      </c>
      <c r="Y94" s="2">
        <v>0.001</v>
      </c>
      <c r="AA94" s="2">
        <v>1.59</v>
      </c>
      <c r="AC94" s="2">
        <v>0.16</v>
      </c>
      <c r="AE94" s="2">
        <v>2.58</v>
      </c>
      <c r="AG94" s="2">
        <v>0.824</v>
      </c>
      <c r="AH94" s="2">
        <v>0.383</v>
      </c>
      <c r="AJ94" s="2">
        <v>256</v>
      </c>
      <c r="AL94" s="2">
        <v>0.0005</v>
      </c>
      <c r="AM94" s="2">
        <v>0.023</v>
      </c>
      <c r="AN94" s="2">
        <v>0.022</v>
      </c>
      <c r="AO94" s="2">
        <v>0.022</v>
      </c>
    </row>
    <row r="95" spans="1:39" ht="12.75">
      <c r="A95" s="2" t="s">
        <v>68</v>
      </c>
      <c r="B95" s="2">
        <v>37551</v>
      </c>
      <c r="C95" s="2">
        <v>1320</v>
      </c>
      <c r="D95" s="2">
        <v>22.3</v>
      </c>
      <c r="E95" s="2">
        <v>6.96</v>
      </c>
      <c r="F95" s="2">
        <v>417</v>
      </c>
      <c r="G95" s="2">
        <v>0.92</v>
      </c>
      <c r="H95" s="2">
        <v>4.4</v>
      </c>
      <c r="I95" s="2">
        <v>232</v>
      </c>
      <c r="K95" s="2">
        <v>0.13</v>
      </c>
      <c r="L95" s="2">
        <v>5.09</v>
      </c>
      <c r="M95" s="2">
        <v>0.2</v>
      </c>
      <c r="P95" s="2">
        <v>0.02</v>
      </c>
      <c r="T95" s="2">
        <v>0.2</v>
      </c>
      <c r="U95" s="2">
        <v>4.4</v>
      </c>
      <c r="V95" s="2">
        <v>5.6</v>
      </c>
      <c r="X95" s="2">
        <v>82.1</v>
      </c>
      <c r="Y95" s="2">
        <v>0.01</v>
      </c>
      <c r="AA95" s="2">
        <v>1.7</v>
      </c>
      <c r="AC95" s="2">
        <v>0.34</v>
      </c>
      <c r="AE95" s="2">
        <v>2.87</v>
      </c>
      <c r="AG95" s="2">
        <v>0.63</v>
      </c>
      <c r="AH95" s="2">
        <v>0.5</v>
      </c>
      <c r="AJ95" s="2">
        <v>161</v>
      </c>
      <c r="AL95" s="2">
        <v>0.005</v>
      </c>
      <c r="AM95" s="2">
        <v>0.05</v>
      </c>
    </row>
    <row r="96" spans="1:41" ht="12.75">
      <c r="A96" s="2" t="s">
        <v>68</v>
      </c>
      <c r="B96" s="2">
        <v>37440</v>
      </c>
      <c r="C96" s="2">
        <v>1150</v>
      </c>
      <c r="D96" s="2">
        <v>22.8</v>
      </c>
      <c r="E96" s="2">
        <v>6.95</v>
      </c>
      <c r="F96" s="2">
        <v>431</v>
      </c>
      <c r="H96" s="2">
        <v>2.6</v>
      </c>
      <c r="I96" s="2">
        <v>208</v>
      </c>
      <c r="K96" s="2">
        <v>0.16</v>
      </c>
      <c r="L96" s="2">
        <v>4.07</v>
      </c>
      <c r="M96" s="2">
        <v>0.123</v>
      </c>
      <c r="P96" s="2">
        <v>0.013</v>
      </c>
      <c r="T96" s="2">
        <v>0.8</v>
      </c>
      <c r="U96" s="2">
        <v>3.9</v>
      </c>
      <c r="V96" s="2">
        <v>9.4</v>
      </c>
      <c r="X96" s="2">
        <v>89.7</v>
      </c>
      <c r="Y96" s="2">
        <v>0.001</v>
      </c>
      <c r="AA96" s="2">
        <v>1.86</v>
      </c>
      <c r="AC96" s="2">
        <v>0.16</v>
      </c>
      <c r="AE96" s="2">
        <v>2.65</v>
      </c>
      <c r="AG96" s="2">
        <v>0.656</v>
      </c>
      <c r="AH96" s="2">
        <v>0.308</v>
      </c>
      <c r="AJ96" s="2">
        <v>250</v>
      </c>
      <c r="AL96" s="2">
        <v>0.0001</v>
      </c>
      <c r="AM96" s="2">
        <v>0.023</v>
      </c>
      <c r="AN96" s="2">
        <v>0.022</v>
      </c>
      <c r="AO96" s="2">
        <v>0.022</v>
      </c>
    </row>
    <row r="97" spans="1:39" ht="12.75">
      <c r="A97" s="2" t="s">
        <v>68</v>
      </c>
      <c r="B97" s="2">
        <v>37623</v>
      </c>
      <c r="C97" s="2">
        <v>1030</v>
      </c>
      <c r="D97" s="2">
        <v>22</v>
      </c>
      <c r="E97" s="2">
        <v>6.96</v>
      </c>
      <c r="F97" s="2">
        <v>430</v>
      </c>
      <c r="G97" s="2">
        <v>0.79</v>
      </c>
      <c r="H97" s="2">
        <v>4</v>
      </c>
      <c r="I97" s="2">
        <v>223</v>
      </c>
      <c r="K97" s="2">
        <v>0.221</v>
      </c>
      <c r="L97" s="2">
        <v>5.27</v>
      </c>
      <c r="M97" s="2">
        <v>0.24</v>
      </c>
      <c r="P97" s="2">
        <v>0.004</v>
      </c>
      <c r="T97" s="2">
        <v>0.3</v>
      </c>
      <c r="U97" s="2">
        <v>5.6</v>
      </c>
      <c r="V97" s="2">
        <v>7.3</v>
      </c>
      <c r="X97" s="2">
        <v>84.3</v>
      </c>
      <c r="Y97" s="2">
        <v>0.003</v>
      </c>
      <c r="AA97" s="2">
        <v>1.75</v>
      </c>
      <c r="AC97" s="2">
        <v>0.048</v>
      </c>
      <c r="AE97" s="2">
        <v>2.92</v>
      </c>
      <c r="AG97" s="2">
        <v>0.62</v>
      </c>
      <c r="AH97" s="2">
        <v>0.5</v>
      </c>
      <c r="AJ97" s="2">
        <v>250</v>
      </c>
      <c r="AL97" s="2">
        <v>0.003</v>
      </c>
      <c r="AM97" s="2">
        <v>0.01</v>
      </c>
    </row>
    <row r="98" spans="1:39" ht="12.75">
      <c r="A98" s="2" t="s">
        <v>68</v>
      </c>
      <c r="B98" s="2">
        <v>37712</v>
      </c>
      <c r="C98" s="2">
        <v>1215</v>
      </c>
      <c r="D98" s="2">
        <v>22.2</v>
      </c>
      <c r="E98" s="2">
        <v>7</v>
      </c>
      <c r="F98" s="2">
        <v>430</v>
      </c>
      <c r="G98" s="2">
        <v>0.16</v>
      </c>
      <c r="H98" s="2">
        <v>3</v>
      </c>
      <c r="I98" s="2">
        <v>224</v>
      </c>
      <c r="K98" s="2">
        <v>0.21</v>
      </c>
      <c r="L98" s="2">
        <v>5.06</v>
      </c>
      <c r="M98" s="2">
        <v>0.23</v>
      </c>
      <c r="P98" s="2">
        <v>0.008</v>
      </c>
      <c r="T98" s="2">
        <v>0.9</v>
      </c>
      <c r="U98" s="2">
        <v>9.1</v>
      </c>
      <c r="V98" s="2">
        <v>7.9</v>
      </c>
      <c r="X98" s="2">
        <v>84.3</v>
      </c>
      <c r="Y98" s="2">
        <v>0.002</v>
      </c>
      <c r="AA98" s="2">
        <v>1.76</v>
      </c>
      <c r="AC98" s="2">
        <v>0.079</v>
      </c>
      <c r="AE98" s="2">
        <v>2.87</v>
      </c>
      <c r="AG98" s="2">
        <v>0.65</v>
      </c>
      <c r="AH98" s="2">
        <v>0.5</v>
      </c>
      <c r="AJ98" s="2">
        <v>242</v>
      </c>
      <c r="AL98" s="2">
        <v>0.003</v>
      </c>
      <c r="AM98" s="2">
        <v>0.01</v>
      </c>
    </row>
    <row r="99" spans="1:38" ht="12.75">
      <c r="A99" s="2" t="s">
        <v>68</v>
      </c>
      <c r="B99" s="2">
        <v>37896</v>
      </c>
      <c r="C99" s="2">
        <v>1600</v>
      </c>
      <c r="E99" s="2">
        <v>6.52</v>
      </c>
      <c r="F99" s="2">
        <v>428</v>
      </c>
      <c r="G99" s="2">
        <v>0.28</v>
      </c>
      <c r="H99" s="2">
        <v>2.4</v>
      </c>
      <c r="I99" s="2">
        <v>230</v>
      </c>
      <c r="K99" s="2">
        <v>0.19</v>
      </c>
      <c r="L99" s="2">
        <v>4.96</v>
      </c>
      <c r="M99" s="2">
        <v>0.18</v>
      </c>
      <c r="V99" s="2">
        <v>4.3</v>
      </c>
      <c r="X99" s="2">
        <v>83.2</v>
      </c>
      <c r="AA99" s="2">
        <v>1.75</v>
      </c>
      <c r="AC99" s="2">
        <v>0.065</v>
      </c>
      <c r="AE99" s="2">
        <v>2.54</v>
      </c>
      <c r="AG99" s="2">
        <v>0.737</v>
      </c>
      <c r="AH99" s="2">
        <v>0.42</v>
      </c>
      <c r="AJ99" s="2">
        <v>251</v>
      </c>
      <c r="AL99" s="2">
        <v>0.0003</v>
      </c>
    </row>
    <row r="100" spans="1:38" ht="12.75">
      <c r="A100" s="2" t="s">
        <v>68</v>
      </c>
      <c r="B100" s="2">
        <v>37991</v>
      </c>
      <c r="C100" s="2">
        <v>1530</v>
      </c>
      <c r="E100" s="2">
        <v>6.63</v>
      </c>
      <c r="F100" s="2">
        <v>453</v>
      </c>
      <c r="G100" s="2">
        <v>0.01</v>
      </c>
      <c r="I100" s="2">
        <v>221</v>
      </c>
      <c r="K100" s="2">
        <v>0.286</v>
      </c>
      <c r="L100" s="2">
        <v>5.09</v>
      </c>
      <c r="M100" s="2">
        <v>0.19</v>
      </c>
      <c r="V100" s="2">
        <v>5.82</v>
      </c>
      <c r="X100" s="2">
        <v>80</v>
      </c>
      <c r="AA100" s="2">
        <v>1.61</v>
      </c>
      <c r="AC100" s="2">
        <v>0.11</v>
      </c>
      <c r="AE100" s="2">
        <v>2.98</v>
      </c>
      <c r="AG100" s="2">
        <v>0.648</v>
      </c>
      <c r="AH100" s="2">
        <v>0.699</v>
      </c>
      <c r="AJ100" s="2">
        <v>287</v>
      </c>
      <c r="AL100" s="2">
        <v>0.0003</v>
      </c>
    </row>
    <row r="101" spans="1:38" ht="12.75">
      <c r="A101" s="2" t="s">
        <v>68</v>
      </c>
      <c r="B101" s="2">
        <v>38265</v>
      </c>
      <c r="C101" s="2">
        <v>1320</v>
      </c>
      <c r="E101" s="2">
        <v>6.82</v>
      </c>
      <c r="F101" s="2">
        <v>424</v>
      </c>
      <c r="G101" s="2">
        <v>0.02</v>
      </c>
      <c r="H101" s="2">
        <v>2.9</v>
      </c>
      <c r="I101" s="2">
        <v>221</v>
      </c>
      <c r="K101" s="2">
        <v>0.17</v>
      </c>
      <c r="L101" s="2">
        <v>5.46</v>
      </c>
      <c r="M101" s="2">
        <v>0.2</v>
      </c>
      <c r="V101" s="2">
        <v>3.34</v>
      </c>
      <c r="X101" s="2">
        <v>85.5</v>
      </c>
      <c r="AA101" s="2">
        <v>1.78</v>
      </c>
      <c r="AC101" s="2">
        <v>0.048</v>
      </c>
      <c r="AE101" s="2">
        <v>2.87</v>
      </c>
      <c r="AG101" s="2">
        <v>0.691</v>
      </c>
      <c r="AH101" s="2">
        <v>0.47</v>
      </c>
      <c r="AJ101" s="2">
        <v>228</v>
      </c>
      <c r="AL101" s="2">
        <v>0.0003</v>
      </c>
    </row>
    <row r="102" spans="1:38" ht="12.75">
      <c r="A102" s="2" t="s">
        <v>68</v>
      </c>
      <c r="B102" s="2">
        <v>38265</v>
      </c>
      <c r="C102" s="2">
        <v>1405</v>
      </c>
      <c r="E102" s="2">
        <v>6.82</v>
      </c>
      <c r="F102" s="2">
        <v>424</v>
      </c>
      <c r="G102" s="2">
        <v>0.02</v>
      </c>
      <c r="H102" s="2">
        <v>3.2</v>
      </c>
      <c r="I102" s="2">
        <v>223</v>
      </c>
      <c r="K102" s="2">
        <v>0.17</v>
      </c>
      <c r="L102" s="2">
        <v>5.33</v>
      </c>
      <c r="M102" s="2">
        <v>0.2</v>
      </c>
      <c r="V102" s="2">
        <v>2.73</v>
      </c>
      <c r="X102" s="2">
        <v>84.9</v>
      </c>
      <c r="AA102" s="2">
        <v>1.76</v>
      </c>
      <c r="AC102" s="2">
        <v>0.048</v>
      </c>
      <c r="AE102" s="2">
        <v>2.92</v>
      </c>
      <c r="AG102" s="2">
        <v>0.674</v>
      </c>
      <c r="AH102" s="2">
        <v>0.525</v>
      </c>
      <c r="AJ102" s="2">
        <v>229</v>
      </c>
      <c r="AL102" s="2">
        <v>0.0003</v>
      </c>
    </row>
    <row r="103" spans="1:38" ht="12.75">
      <c r="A103" s="2" t="s">
        <v>68</v>
      </c>
      <c r="B103" s="2">
        <v>38079</v>
      </c>
      <c r="C103" s="2">
        <v>1220</v>
      </c>
      <c r="E103" s="2">
        <v>6.78</v>
      </c>
      <c r="F103" s="2">
        <v>454</v>
      </c>
      <c r="H103" s="2">
        <v>2.4</v>
      </c>
      <c r="I103" s="2">
        <v>220</v>
      </c>
      <c r="K103" s="2">
        <v>0.2</v>
      </c>
      <c r="L103" s="2">
        <v>5.03</v>
      </c>
      <c r="M103" s="2">
        <v>0.17</v>
      </c>
      <c r="T103" s="2">
        <v>0.3</v>
      </c>
      <c r="V103" s="2">
        <v>2.53</v>
      </c>
      <c r="X103" s="2">
        <v>81.3</v>
      </c>
      <c r="AA103" s="2">
        <v>1.67</v>
      </c>
      <c r="AC103" s="2">
        <v>0.43</v>
      </c>
      <c r="AE103" s="2">
        <v>3.52</v>
      </c>
      <c r="AG103" s="2">
        <v>0.643</v>
      </c>
      <c r="AH103" s="2">
        <v>0.3</v>
      </c>
      <c r="AJ103" s="2">
        <v>230</v>
      </c>
      <c r="AL103" s="2">
        <v>0.0003</v>
      </c>
    </row>
    <row r="104" spans="1:38" ht="12.75">
      <c r="A104" s="2" t="s">
        <v>68</v>
      </c>
      <c r="B104" s="2">
        <v>38174</v>
      </c>
      <c r="C104" s="2">
        <v>1350</v>
      </c>
      <c r="D104" s="2">
        <v>22.2</v>
      </c>
      <c r="E104" s="2">
        <v>6.8</v>
      </c>
      <c r="F104" s="2">
        <v>440</v>
      </c>
      <c r="G104" s="2">
        <v>0.18</v>
      </c>
      <c r="I104" s="2">
        <v>223</v>
      </c>
      <c r="K104" s="2">
        <v>0.254</v>
      </c>
      <c r="L104" s="2">
        <v>5.26</v>
      </c>
      <c r="M104" s="2">
        <v>0.13</v>
      </c>
      <c r="V104" s="2">
        <v>6.34</v>
      </c>
      <c r="X104" s="2">
        <v>84.1</v>
      </c>
      <c r="AA104" s="2">
        <v>1.76</v>
      </c>
      <c r="AC104" s="2">
        <v>0.048</v>
      </c>
      <c r="AE104" s="2">
        <v>2.89</v>
      </c>
      <c r="AG104" s="2">
        <v>0.67</v>
      </c>
      <c r="AH104" s="2">
        <v>0.46</v>
      </c>
      <c r="AJ104" s="2">
        <v>221</v>
      </c>
      <c r="AL104" s="2">
        <v>0.0003</v>
      </c>
    </row>
    <row r="105" spans="1:38" ht="12.75">
      <c r="A105" s="2" t="s">
        <v>68</v>
      </c>
      <c r="B105" s="2">
        <v>38357</v>
      </c>
      <c r="C105" s="2">
        <v>1100</v>
      </c>
      <c r="D105" s="2">
        <v>21.9</v>
      </c>
      <c r="E105" s="2">
        <v>7.65</v>
      </c>
      <c r="F105" s="2">
        <v>429</v>
      </c>
      <c r="G105" s="2">
        <v>0.08</v>
      </c>
      <c r="I105" s="2">
        <v>220</v>
      </c>
      <c r="K105" s="2">
        <v>0.17</v>
      </c>
      <c r="L105" s="2">
        <v>5.6</v>
      </c>
      <c r="V105" s="2">
        <v>3.71</v>
      </c>
      <c r="X105" s="2">
        <v>79.7</v>
      </c>
      <c r="AA105" s="2">
        <v>1.66</v>
      </c>
      <c r="AC105" s="2">
        <v>0.08</v>
      </c>
      <c r="AE105" s="2">
        <v>2.9</v>
      </c>
      <c r="AG105" s="2">
        <v>0.669</v>
      </c>
      <c r="AH105" s="2">
        <v>0.36</v>
      </c>
      <c r="AJ105" s="2">
        <v>291</v>
      </c>
      <c r="AL105" s="2">
        <v>0.0003</v>
      </c>
    </row>
    <row r="106" spans="1:38" ht="12.75">
      <c r="A106" s="2" t="s">
        <v>68</v>
      </c>
      <c r="B106" s="2">
        <v>38455</v>
      </c>
      <c r="C106" s="2">
        <v>1100</v>
      </c>
      <c r="E106" s="2">
        <v>6.82</v>
      </c>
      <c r="F106" s="2">
        <v>432</v>
      </c>
      <c r="G106" s="2">
        <v>0.09</v>
      </c>
      <c r="I106" s="2">
        <v>221</v>
      </c>
      <c r="K106" s="2">
        <v>0.07</v>
      </c>
      <c r="L106" s="2">
        <v>5.54</v>
      </c>
      <c r="M106" s="2">
        <v>0.14</v>
      </c>
      <c r="V106" s="2">
        <v>5.22</v>
      </c>
      <c r="X106" s="2">
        <v>87.8</v>
      </c>
      <c r="AA106" s="2">
        <v>1.69</v>
      </c>
      <c r="AC106" s="2">
        <v>0.048</v>
      </c>
      <c r="AE106" s="2">
        <v>2.73</v>
      </c>
      <c r="AG106" s="2">
        <v>0.602</v>
      </c>
      <c r="AH106" s="2">
        <v>0.25</v>
      </c>
      <c r="AJ106" s="2">
        <v>230</v>
      </c>
      <c r="AL106" s="2">
        <v>0.0003</v>
      </c>
    </row>
    <row r="107" spans="1:37" ht="12.75">
      <c r="A107" s="2" t="s">
        <v>82</v>
      </c>
      <c r="B107" s="2">
        <v>36994</v>
      </c>
      <c r="C107" s="2">
        <v>1035</v>
      </c>
      <c r="D107" s="2">
        <v>21.7</v>
      </c>
      <c r="E107" s="2">
        <v>6.81</v>
      </c>
      <c r="F107" s="2">
        <v>499</v>
      </c>
      <c r="G107" s="2">
        <v>0.12</v>
      </c>
      <c r="H107" s="2">
        <v>3</v>
      </c>
      <c r="I107" s="2">
        <v>255</v>
      </c>
      <c r="K107" s="2">
        <v>0.09</v>
      </c>
      <c r="L107" s="2">
        <v>7.2</v>
      </c>
      <c r="M107" s="2">
        <v>0.093</v>
      </c>
      <c r="P107" s="2">
        <v>0.01</v>
      </c>
      <c r="T107" s="2">
        <v>5</v>
      </c>
      <c r="U107" s="2">
        <v>18.6</v>
      </c>
      <c r="V107" s="2">
        <v>15.8</v>
      </c>
      <c r="X107" s="2">
        <v>101</v>
      </c>
      <c r="Y107" s="2">
        <v>0.003</v>
      </c>
      <c r="AA107" s="2">
        <v>1.5</v>
      </c>
      <c r="AC107" s="2">
        <v>0.16</v>
      </c>
      <c r="AE107" s="2">
        <v>3.21</v>
      </c>
      <c r="AG107" s="2">
        <v>0.238</v>
      </c>
      <c r="AH107" s="2">
        <v>0.3</v>
      </c>
      <c r="AI107" s="2">
        <v>0.7</v>
      </c>
      <c r="AJ107" s="2">
        <v>318</v>
      </c>
      <c r="AK107" s="2">
        <v>0.7</v>
      </c>
    </row>
    <row r="108" spans="1:41" ht="12.75">
      <c r="A108" s="2" t="s">
        <v>82</v>
      </c>
      <c r="B108" s="2">
        <v>37266</v>
      </c>
      <c r="C108" s="2">
        <v>1040</v>
      </c>
      <c r="D108" s="2">
        <v>21.3</v>
      </c>
      <c r="E108" s="2">
        <v>7.4</v>
      </c>
      <c r="F108" s="2">
        <v>475</v>
      </c>
      <c r="G108" s="2">
        <v>0.38</v>
      </c>
      <c r="H108" s="2">
        <v>3</v>
      </c>
      <c r="I108" s="2">
        <v>212</v>
      </c>
      <c r="K108" s="2">
        <v>0.1</v>
      </c>
      <c r="L108" s="2">
        <v>5.45</v>
      </c>
      <c r="M108" s="2">
        <v>0.081</v>
      </c>
      <c r="P108" s="2">
        <v>1.17</v>
      </c>
      <c r="T108" s="2">
        <v>1.3</v>
      </c>
      <c r="U108" s="2">
        <v>8.3</v>
      </c>
      <c r="V108" s="2">
        <v>9.23</v>
      </c>
      <c r="X108" s="2">
        <v>97.1</v>
      </c>
      <c r="Y108" s="2">
        <v>0.004</v>
      </c>
      <c r="AA108" s="2">
        <v>1.44</v>
      </c>
      <c r="AC108" s="2">
        <v>0.16</v>
      </c>
      <c r="AE108" s="2">
        <v>3.21</v>
      </c>
      <c r="AG108" s="2">
        <v>0.242</v>
      </c>
      <c r="AH108" s="2">
        <v>0.27</v>
      </c>
      <c r="AI108" s="2">
        <v>0.7</v>
      </c>
      <c r="AJ108" s="2">
        <v>312</v>
      </c>
      <c r="AK108" s="2">
        <v>0.7</v>
      </c>
      <c r="AL108" s="2">
        <v>0.002</v>
      </c>
      <c r="AM108" s="2">
        <v>0.005</v>
      </c>
      <c r="AN108" s="2">
        <v>0.021</v>
      </c>
      <c r="AO108" s="2">
        <v>0.021</v>
      </c>
    </row>
    <row r="109" spans="1:39" ht="12.75">
      <c r="A109" s="2" t="s">
        <v>82</v>
      </c>
      <c r="B109" s="2">
        <v>37700</v>
      </c>
      <c r="C109" s="2">
        <v>1040</v>
      </c>
      <c r="D109" s="2">
        <v>20.6</v>
      </c>
      <c r="E109" s="2">
        <v>6.75</v>
      </c>
      <c r="F109" s="2">
        <v>503</v>
      </c>
      <c r="G109" s="2">
        <v>0.09</v>
      </c>
      <c r="H109" s="2">
        <v>6.4</v>
      </c>
      <c r="I109" s="2">
        <v>271</v>
      </c>
      <c r="K109" s="2">
        <v>0.231</v>
      </c>
      <c r="L109" s="2">
        <v>6.57</v>
      </c>
      <c r="M109" s="2">
        <v>0.05</v>
      </c>
      <c r="P109" s="2">
        <v>0.005</v>
      </c>
      <c r="T109" s="2">
        <v>0.6</v>
      </c>
      <c r="U109" s="2">
        <v>11.2</v>
      </c>
      <c r="V109" s="2">
        <v>13.6</v>
      </c>
      <c r="X109" s="2">
        <v>99.4</v>
      </c>
      <c r="Y109" s="2">
        <v>0.002</v>
      </c>
      <c r="AA109" s="2">
        <v>1.42</v>
      </c>
      <c r="AC109" s="2">
        <v>0.053</v>
      </c>
      <c r="AE109" s="2">
        <v>3.19</v>
      </c>
      <c r="AG109" s="2">
        <v>0.37</v>
      </c>
      <c r="AH109" s="2">
        <v>0.7</v>
      </c>
      <c r="AJ109" s="2">
        <v>298</v>
      </c>
      <c r="AL109" s="2">
        <v>0.003</v>
      </c>
      <c r="AM109" s="2">
        <v>0.01</v>
      </c>
    </row>
    <row r="110" spans="1:38" ht="12.75">
      <c r="A110" s="2" t="s">
        <v>82</v>
      </c>
      <c r="B110" s="2">
        <v>38120</v>
      </c>
      <c r="C110" s="2">
        <v>1140</v>
      </c>
      <c r="D110" s="2">
        <v>21.3</v>
      </c>
      <c r="E110" s="2">
        <v>6.88</v>
      </c>
      <c r="F110" s="2">
        <v>474</v>
      </c>
      <c r="G110" s="2">
        <v>0.37</v>
      </c>
      <c r="H110" s="2">
        <v>5.6</v>
      </c>
      <c r="I110" s="2">
        <v>259</v>
      </c>
      <c r="K110" s="2">
        <v>0.201</v>
      </c>
      <c r="L110" s="2">
        <v>6.43</v>
      </c>
      <c r="M110" s="2">
        <v>0.08</v>
      </c>
      <c r="P110" s="2">
        <v>0.032</v>
      </c>
      <c r="V110" s="2">
        <v>7.86</v>
      </c>
      <c r="X110" s="2">
        <v>97.1</v>
      </c>
      <c r="AA110" s="2">
        <v>1.47</v>
      </c>
      <c r="AC110" s="2">
        <v>0.048</v>
      </c>
      <c r="AE110" s="2">
        <v>3</v>
      </c>
      <c r="AG110" s="2">
        <v>0.259</v>
      </c>
      <c r="AH110" s="2">
        <v>0.556</v>
      </c>
      <c r="AJ110" s="2">
        <v>293</v>
      </c>
      <c r="AL110" s="2">
        <v>0.0003</v>
      </c>
    </row>
    <row r="111" spans="1:38" ht="12.75">
      <c r="A111" s="2" t="s">
        <v>82</v>
      </c>
      <c r="B111" s="2">
        <v>38561</v>
      </c>
      <c r="C111" s="2">
        <v>1300</v>
      </c>
      <c r="E111" s="2">
        <v>6.13</v>
      </c>
      <c r="F111" s="2">
        <v>459</v>
      </c>
      <c r="G111" s="2">
        <v>3.25</v>
      </c>
      <c r="H111" s="2">
        <v>4.9</v>
      </c>
      <c r="I111" s="2">
        <v>275</v>
      </c>
      <c r="L111" s="2">
        <v>6.94</v>
      </c>
      <c r="M111" s="2">
        <v>0.18</v>
      </c>
      <c r="V111" s="2">
        <v>8.83</v>
      </c>
      <c r="X111" s="2">
        <v>100</v>
      </c>
      <c r="AA111" s="2">
        <v>1.36</v>
      </c>
      <c r="AC111" s="2">
        <v>0.1</v>
      </c>
      <c r="AE111" s="2">
        <v>3.12</v>
      </c>
      <c r="AG111" s="2">
        <v>0.246</v>
      </c>
      <c r="AH111" s="2">
        <v>0.706</v>
      </c>
      <c r="AJ111" s="2">
        <v>238</v>
      </c>
      <c r="AL111" s="2">
        <v>0.0035</v>
      </c>
    </row>
    <row r="112" spans="1:37" ht="12.75">
      <c r="A112" s="2" t="s">
        <v>45</v>
      </c>
      <c r="B112" s="2">
        <v>36845</v>
      </c>
      <c r="C112" s="2">
        <v>938</v>
      </c>
      <c r="D112" s="2">
        <v>21.7</v>
      </c>
      <c r="E112" s="2">
        <v>7.23</v>
      </c>
      <c r="F112" s="2">
        <v>287</v>
      </c>
      <c r="G112" s="2">
        <v>0</v>
      </c>
      <c r="H112" s="2">
        <v>1.2</v>
      </c>
      <c r="I112" s="2">
        <v>143</v>
      </c>
      <c r="K112" s="2">
        <v>0.02</v>
      </c>
      <c r="L112" s="2">
        <v>7.6</v>
      </c>
      <c r="M112" s="2">
        <v>0.254</v>
      </c>
      <c r="P112" s="2">
        <v>0.01</v>
      </c>
      <c r="T112" s="2">
        <v>0.8</v>
      </c>
      <c r="U112" s="2">
        <v>5</v>
      </c>
      <c r="V112" s="2">
        <v>39.29</v>
      </c>
      <c r="X112" s="2">
        <v>31</v>
      </c>
      <c r="Y112" s="2">
        <v>0.003</v>
      </c>
      <c r="AA112" s="2">
        <v>12.8</v>
      </c>
      <c r="AC112" s="2">
        <v>0.833</v>
      </c>
      <c r="AE112" s="2">
        <v>5.75</v>
      </c>
      <c r="AG112" s="2">
        <v>0.005</v>
      </c>
      <c r="AH112" s="2">
        <v>0.04</v>
      </c>
      <c r="AI112" s="2">
        <v>0.7</v>
      </c>
      <c r="AJ112" s="2">
        <v>164</v>
      </c>
      <c r="AK112" s="2">
        <v>0.7</v>
      </c>
    </row>
    <row r="113" spans="1:37" ht="12.75">
      <c r="A113" s="2" t="s">
        <v>45</v>
      </c>
      <c r="B113" s="2">
        <v>37013</v>
      </c>
      <c r="C113" s="2">
        <v>1335</v>
      </c>
      <c r="D113" s="2">
        <v>22</v>
      </c>
      <c r="E113" s="2">
        <v>7.57</v>
      </c>
      <c r="F113" s="2">
        <v>0</v>
      </c>
      <c r="G113" s="2">
        <v>0.08</v>
      </c>
      <c r="H113" s="2">
        <v>1.5</v>
      </c>
      <c r="I113" s="2">
        <v>138</v>
      </c>
      <c r="K113" s="2">
        <v>0.02</v>
      </c>
      <c r="L113" s="2">
        <v>7.2</v>
      </c>
      <c r="M113" s="2">
        <v>0.304</v>
      </c>
      <c r="P113" s="2">
        <v>0.01</v>
      </c>
      <c r="T113" s="2">
        <v>2.5</v>
      </c>
      <c r="U113" s="2">
        <v>3.3</v>
      </c>
      <c r="V113" s="2">
        <v>2.86</v>
      </c>
      <c r="X113" s="2">
        <v>30.6</v>
      </c>
      <c r="Y113" s="2">
        <v>0.003</v>
      </c>
      <c r="AA113" s="2">
        <v>12.9</v>
      </c>
      <c r="AC113" s="2">
        <v>0.812</v>
      </c>
      <c r="AE113" s="2">
        <v>5.81</v>
      </c>
      <c r="AG113" s="2">
        <v>0.037</v>
      </c>
      <c r="AH113" s="2">
        <v>0.04</v>
      </c>
      <c r="AI113" s="2">
        <v>1</v>
      </c>
      <c r="AJ113" s="2">
        <v>170</v>
      </c>
      <c r="AK113" s="2">
        <v>1</v>
      </c>
    </row>
    <row r="114" spans="1:37" ht="12.75">
      <c r="A114" s="2" t="s">
        <v>45</v>
      </c>
      <c r="B114" s="2">
        <v>36928</v>
      </c>
      <c r="C114" s="2">
        <v>1115</v>
      </c>
      <c r="D114" s="2">
        <v>22</v>
      </c>
      <c r="E114" s="2">
        <v>7.52</v>
      </c>
      <c r="F114" s="2">
        <v>281</v>
      </c>
      <c r="G114" s="2">
        <v>0</v>
      </c>
      <c r="H114" s="2">
        <v>1.5</v>
      </c>
      <c r="I114" s="2">
        <v>136</v>
      </c>
      <c r="K114" s="2">
        <v>0.02</v>
      </c>
      <c r="L114" s="2">
        <v>7.2</v>
      </c>
      <c r="M114" s="2">
        <v>0.272</v>
      </c>
      <c r="P114" s="2">
        <v>0.01</v>
      </c>
      <c r="T114" s="2">
        <v>0.8</v>
      </c>
      <c r="U114" s="2">
        <v>9.4</v>
      </c>
      <c r="V114" s="2">
        <v>9.45</v>
      </c>
      <c r="X114" s="2">
        <v>32.1</v>
      </c>
      <c r="Y114" s="2">
        <v>0.003</v>
      </c>
      <c r="AA114" s="2">
        <v>13.4</v>
      </c>
      <c r="AC114" s="2">
        <v>0.28</v>
      </c>
      <c r="AE114" s="2">
        <v>6.07</v>
      </c>
      <c r="AG114" s="2">
        <v>0.008</v>
      </c>
      <c r="AH114" s="2">
        <v>0.16</v>
      </c>
      <c r="AI114" s="2">
        <v>0.7</v>
      </c>
      <c r="AJ114" s="2">
        <v>170</v>
      </c>
      <c r="AK114" s="2">
        <v>0.7</v>
      </c>
    </row>
    <row r="115" spans="1:37" ht="12.75">
      <c r="A115" s="2" t="s">
        <v>45</v>
      </c>
      <c r="B115" s="2">
        <v>37104</v>
      </c>
      <c r="C115" s="2">
        <v>1050</v>
      </c>
      <c r="D115" s="2">
        <v>22.1</v>
      </c>
      <c r="E115" s="2">
        <v>6.72</v>
      </c>
      <c r="F115" s="2">
        <v>206</v>
      </c>
      <c r="G115" s="2">
        <v>0.03</v>
      </c>
      <c r="H115" s="2">
        <v>2.5</v>
      </c>
      <c r="I115" s="2">
        <v>135</v>
      </c>
      <c r="K115" s="2">
        <v>0.02</v>
      </c>
      <c r="L115" s="2">
        <v>6.7</v>
      </c>
      <c r="M115" s="2">
        <v>0.261</v>
      </c>
      <c r="P115" s="2">
        <v>0.01</v>
      </c>
      <c r="T115" s="2">
        <v>1</v>
      </c>
      <c r="U115" s="2">
        <v>2.7</v>
      </c>
      <c r="V115" s="2">
        <v>2.98</v>
      </c>
      <c r="X115" s="2">
        <v>35.7</v>
      </c>
      <c r="Y115" s="2">
        <v>0.003</v>
      </c>
      <c r="AA115" s="2">
        <v>15.3</v>
      </c>
      <c r="AC115" s="2">
        <v>0.854</v>
      </c>
      <c r="AE115" s="2">
        <v>6.58</v>
      </c>
      <c r="AG115" s="2">
        <v>0.014</v>
      </c>
      <c r="AH115" s="2">
        <v>0.04</v>
      </c>
      <c r="AI115" s="2">
        <v>1.5</v>
      </c>
      <c r="AJ115" s="2">
        <v>162</v>
      </c>
      <c r="AK115" s="2">
        <v>1.5</v>
      </c>
    </row>
    <row r="116" spans="1:41" ht="12.75">
      <c r="A116" s="2" t="s">
        <v>45</v>
      </c>
      <c r="B116" s="2">
        <v>37293</v>
      </c>
      <c r="C116" s="2">
        <v>940</v>
      </c>
      <c r="D116" s="2">
        <v>22</v>
      </c>
      <c r="E116" s="2">
        <v>7.6</v>
      </c>
      <c r="F116" s="2">
        <v>244</v>
      </c>
      <c r="G116" s="2">
        <v>0.15</v>
      </c>
      <c r="H116" s="2">
        <v>1.2</v>
      </c>
      <c r="I116" s="2">
        <v>141</v>
      </c>
      <c r="K116" s="2">
        <v>0.02</v>
      </c>
      <c r="L116" s="2">
        <v>7.36</v>
      </c>
      <c r="M116" s="2">
        <v>0.218</v>
      </c>
      <c r="P116" s="2">
        <v>0.01</v>
      </c>
      <c r="T116" s="2">
        <v>2.9</v>
      </c>
      <c r="U116" s="2">
        <v>0.4</v>
      </c>
      <c r="V116" s="2">
        <v>0.63</v>
      </c>
      <c r="X116" s="2">
        <v>36.8</v>
      </c>
      <c r="Y116" s="2">
        <v>0.003</v>
      </c>
      <c r="AA116" s="2">
        <v>11.5</v>
      </c>
      <c r="AC116" s="2">
        <v>1.1</v>
      </c>
      <c r="AE116" s="2">
        <v>6.28</v>
      </c>
      <c r="AG116" s="2">
        <v>0.073</v>
      </c>
      <c r="AH116" s="2">
        <v>0.05</v>
      </c>
      <c r="AI116" s="2">
        <v>0.7</v>
      </c>
      <c r="AJ116" s="2">
        <v>172</v>
      </c>
      <c r="AK116" s="2">
        <v>0.7</v>
      </c>
      <c r="AL116" s="2">
        <v>0.002</v>
      </c>
      <c r="AM116" s="2">
        <v>0.005</v>
      </c>
      <c r="AN116" s="2">
        <v>0.005</v>
      </c>
      <c r="AO116" s="2">
        <v>0.005</v>
      </c>
    </row>
    <row r="117" spans="1:39" ht="12.75">
      <c r="A117" s="2" t="s">
        <v>45</v>
      </c>
      <c r="B117" s="2">
        <v>37196</v>
      </c>
      <c r="C117" s="2">
        <v>1155</v>
      </c>
      <c r="D117" s="2">
        <v>22.1</v>
      </c>
      <c r="E117" s="2">
        <v>7.28</v>
      </c>
      <c r="F117" s="2">
        <v>249</v>
      </c>
      <c r="G117" s="2">
        <v>0.1</v>
      </c>
      <c r="H117" s="2">
        <v>1.7</v>
      </c>
      <c r="I117" s="2">
        <v>135</v>
      </c>
      <c r="K117" s="2">
        <v>0.02</v>
      </c>
      <c r="L117" s="2">
        <v>7.26</v>
      </c>
      <c r="M117" s="2">
        <v>0.211</v>
      </c>
      <c r="P117" s="2">
        <v>0.01</v>
      </c>
      <c r="T117" s="2">
        <v>2.2</v>
      </c>
      <c r="U117" s="2">
        <v>3.1</v>
      </c>
      <c r="V117" s="2">
        <v>2.51</v>
      </c>
      <c r="X117" s="2">
        <v>29.8</v>
      </c>
      <c r="Y117" s="2">
        <v>0.003</v>
      </c>
      <c r="AA117" s="2">
        <v>14.8</v>
      </c>
      <c r="AC117" s="2">
        <v>0.956</v>
      </c>
      <c r="AE117" s="2">
        <v>6.94</v>
      </c>
      <c r="AG117" s="2">
        <v>0.06</v>
      </c>
      <c r="AH117" s="2">
        <v>0.12</v>
      </c>
      <c r="AI117" s="2">
        <v>0.7</v>
      </c>
      <c r="AJ117" s="2">
        <v>266</v>
      </c>
      <c r="AK117" s="2">
        <v>0.7</v>
      </c>
      <c r="AL117" s="2">
        <v>0.002</v>
      </c>
      <c r="AM117" s="2">
        <v>0.005</v>
      </c>
    </row>
    <row r="118" spans="1:41" ht="12.75">
      <c r="A118" s="2" t="s">
        <v>45</v>
      </c>
      <c r="B118" s="2">
        <v>37377</v>
      </c>
      <c r="C118" s="2">
        <v>1350</v>
      </c>
      <c r="D118" s="2">
        <v>22</v>
      </c>
      <c r="E118" s="2">
        <v>7.49</v>
      </c>
      <c r="F118" s="2">
        <v>288</v>
      </c>
      <c r="G118" s="2">
        <v>0.55</v>
      </c>
      <c r="H118" s="2">
        <v>2.1</v>
      </c>
      <c r="I118" s="2">
        <v>132</v>
      </c>
      <c r="K118" s="2">
        <v>0.02</v>
      </c>
      <c r="L118" s="2">
        <v>6.48</v>
      </c>
      <c r="M118" s="2">
        <v>0.259</v>
      </c>
      <c r="P118" s="2">
        <v>0.005</v>
      </c>
      <c r="T118" s="2">
        <v>2.3</v>
      </c>
      <c r="U118" s="2">
        <v>0.3</v>
      </c>
      <c r="V118" s="2">
        <v>4.99</v>
      </c>
      <c r="X118" s="2">
        <v>29.4</v>
      </c>
      <c r="Y118" s="2">
        <v>0.001</v>
      </c>
      <c r="AA118" s="2">
        <v>13.6</v>
      </c>
      <c r="AC118" s="2">
        <v>0.881</v>
      </c>
      <c r="AE118" s="2">
        <v>6.1</v>
      </c>
      <c r="AG118" s="2">
        <v>0.041</v>
      </c>
      <c r="AH118" s="2">
        <v>0.152</v>
      </c>
      <c r="AJ118" s="2">
        <v>178</v>
      </c>
      <c r="AL118" s="2">
        <v>0.0005</v>
      </c>
      <c r="AM118" s="2">
        <v>0.023</v>
      </c>
      <c r="AN118" s="2">
        <v>0.018</v>
      </c>
      <c r="AO118" s="2">
        <v>0.018</v>
      </c>
    </row>
    <row r="119" spans="1:41" ht="12.75">
      <c r="A119" s="2" t="s">
        <v>45</v>
      </c>
      <c r="B119" s="2">
        <v>37469</v>
      </c>
      <c r="C119" s="2">
        <v>900</v>
      </c>
      <c r="D119" s="2">
        <v>22</v>
      </c>
      <c r="E119" s="2">
        <v>7.5</v>
      </c>
      <c r="F119" s="2">
        <v>290</v>
      </c>
      <c r="G119" s="2">
        <v>1.53</v>
      </c>
      <c r="H119" s="2">
        <v>1.5</v>
      </c>
      <c r="I119" s="2">
        <v>133</v>
      </c>
      <c r="K119" s="2">
        <v>0.098</v>
      </c>
      <c r="L119" s="2">
        <v>6.44</v>
      </c>
      <c r="M119" s="2">
        <v>0.23</v>
      </c>
      <c r="P119" s="2">
        <v>0.008</v>
      </c>
      <c r="T119" s="2">
        <v>1.8</v>
      </c>
      <c r="U119" s="2">
        <v>0.3</v>
      </c>
      <c r="V119" s="2">
        <v>4.16</v>
      </c>
      <c r="X119" s="2">
        <v>27.6</v>
      </c>
      <c r="Y119" s="2">
        <v>0.001</v>
      </c>
      <c r="AA119" s="2">
        <v>14.8</v>
      </c>
      <c r="AC119" s="2">
        <v>0.857</v>
      </c>
      <c r="AE119" s="2">
        <v>6.55</v>
      </c>
      <c r="AG119" s="2">
        <v>0.01</v>
      </c>
      <c r="AH119" s="2">
        <v>0.084</v>
      </c>
      <c r="AJ119" s="2">
        <v>184</v>
      </c>
      <c r="AL119" s="2">
        <v>0.0005</v>
      </c>
      <c r="AM119" s="2">
        <v>0.023</v>
      </c>
      <c r="AN119" s="2">
        <v>0.017</v>
      </c>
      <c r="AO119" s="2">
        <v>0.017</v>
      </c>
    </row>
    <row r="120" spans="1:39" ht="12.75">
      <c r="A120" s="2" t="s">
        <v>45</v>
      </c>
      <c r="B120" s="2">
        <v>37561</v>
      </c>
      <c r="C120" s="2">
        <v>1030</v>
      </c>
      <c r="D120" s="2">
        <v>22</v>
      </c>
      <c r="E120" s="2">
        <v>7.53</v>
      </c>
      <c r="F120" s="2">
        <v>281</v>
      </c>
      <c r="G120" s="2">
        <v>0.81</v>
      </c>
      <c r="H120" s="2">
        <v>3.9</v>
      </c>
      <c r="I120" s="2">
        <v>134</v>
      </c>
      <c r="K120" s="2">
        <v>0.037</v>
      </c>
      <c r="L120" s="2">
        <v>7.11</v>
      </c>
      <c r="M120" s="2">
        <v>0.27</v>
      </c>
      <c r="P120" s="2">
        <v>0.01</v>
      </c>
      <c r="T120" s="2">
        <v>1.5</v>
      </c>
      <c r="U120" s="2">
        <v>0.8</v>
      </c>
      <c r="V120" s="2">
        <v>2.4</v>
      </c>
      <c r="X120" s="2">
        <v>30.7</v>
      </c>
      <c r="Y120" s="2">
        <v>0.002</v>
      </c>
      <c r="AA120" s="2">
        <v>13.9</v>
      </c>
      <c r="AC120" s="2">
        <v>0.796</v>
      </c>
      <c r="AE120" s="2">
        <v>5.5</v>
      </c>
      <c r="AG120" s="2">
        <v>0.042</v>
      </c>
      <c r="AH120" s="2">
        <v>0.2</v>
      </c>
      <c r="AJ120" s="2">
        <v>157</v>
      </c>
      <c r="AL120" s="2">
        <v>0.003</v>
      </c>
      <c r="AM120" s="2">
        <v>0.01</v>
      </c>
    </row>
    <row r="121" spans="1:39" ht="12.75">
      <c r="A121" s="2" t="s">
        <v>45</v>
      </c>
      <c r="B121" s="2">
        <v>37657</v>
      </c>
      <c r="C121" s="2">
        <v>1200</v>
      </c>
      <c r="D121" s="2">
        <v>22</v>
      </c>
      <c r="E121" s="2">
        <v>7.54</v>
      </c>
      <c r="F121" s="2">
        <v>286</v>
      </c>
      <c r="G121" s="2">
        <v>0.2</v>
      </c>
      <c r="H121" s="2">
        <v>4.3</v>
      </c>
      <c r="I121" s="2">
        <v>140</v>
      </c>
      <c r="K121" s="2">
        <v>0.016</v>
      </c>
      <c r="L121" s="2">
        <v>7.2</v>
      </c>
      <c r="M121" s="2">
        <v>0.36</v>
      </c>
      <c r="P121" s="2">
        <v>0.004</v>
      </c>
      <c r="T121" s="2">
        <v>1.5</v>
      </c>
      <c r="U121" s="2">
        <v>1</v>
      </c>
      <c r="V121" s="2">
        <v>2.6</v>
      </c>
      <c r="X121" s="2">
        <v>33</v>
      </c>
      <c r="Y121" s="2">
        <v>0.002</v>
      </c>
      <c r="AA121" s="2">
        <v>14</v>
      </c>
      <c r="AC121" s="2">
        <v>0.82</v>
      </c>
      <c r="AE121" s="2">
        <v>6.8</v>
      </c>
      <c r="AG121" s="2">
        <v>0.07</v>
      </c>
      <c r="AH121" s="2">
        <v>0.2</v>
      </c>
      <c r="AJ121" s="2">
        <v>154</v>
      </c>
      <c r="AL121" s="2">
        <v>0.003</v>
      </c>
      <c r="AM121" s="2">
        <v>0.01</v>
      </c>
    </row>
    <row r="122" spans="1:38" ht="12.75">
      <c r="A122" s="2" t="s">
        <v>45</v>
      </c>
      <c r="B122" s="2">
        <v>37743</v>
      </c>
      <c r="C122" s="2">
        <v>1300</v>
      </c>
      <c r="E122" s="2">
        <v>7.5</v>
      </c>
      <c r="F122" s="2">
        <v>287</v>
      </c>
      <c r="G122" s="2">
        <v>0.91</v>
      </c>
      <c r="H122" s="2">
        <v>1.3</v>
      </c>
      <c r="I122" s="2">
        <v>138</v>
      </c>
      <c r="K122" s="2">
        <v>0.037</v>
      </c>
      <c r="L122" s="2">
        <v>6.11</v>
      </c>
      <c r="M122" s="2">
        <v>0.25</v>
      </c>
      <c r="P122" s="2">
        <v>0.005</v>
      </c>
      <c r="T122" s="2">
        <v>1.7</v>
      </c>
      <c r="U122" s="2">
        <v>4.9</v>
      </c>
      <c r="V122" s="2">
        <v>8.9</v>
      </c>
      <c r="X122" s="2">
        <v>30.3</v>
      </c>
      <c r="AA122" s="2">
        <v>13.7</v>
      </c>
      <c r="AC122" s="2">
        <v>0.853</v>
      </c>
      <c r="AE122" s="2">
        <v>6.04</v>
      </c>
      <c r="AG122" s="2">
        <v>0.06</v>
      </c>
      <c r="AH122" s="2">
        <v>0.3</v>
      </c>
      <c r="AJ122" s="2">
        <v>172</v>
      </c>
      <c r="AL122" s="2">
        <v>0.003</v>
      </c>
    </row>
    <row r="123" spans="1:38" ht="12.75">
      <c r="A123" s="2" t="s">
        <v>45</v>
      </c>
      <c r="B123" s="2">
        <v>37834</v>
      </c>
      <c r="C123" s="2">
        <v>1500</v>
      </c>
      <c r="E123" s="2">
        <v>7.31</v>
      </c>
      <c r="F123" s="2">
        <v>275</v>
      </c>
      <c r="G123" s="2">
        <v>0.84</v>
      </c>
      <c r="I123" s="2">
        <v>144</v>
      </c>
      <c r="K123" s="2">
        <v>0.037</v>
      </c>
      <c r="L123" s="2">
        <v>6.88</v>
      </c>
      <c r="M123" s="2">
        <v>0.27</v>
      </c>
      <c r="V123" s="2">
        <v>9.42</v>
      </c>
      <c r="X123" s="2">
        <v>32.4</v>
      </c>
      <c r="AA123" s="2">
        <v>14.5</v>
      </c>
      <c r="AC123" s="2">
        <v>1.03</v>
      </c>
      <c r="AE123" s="2">
        <v>6.33</v>
      </c>
      <c r="AG123" s="2">
        <v>0.042</v>
      </c>
      <c r="AH123" s="2">
        <v>0.33</v>
      </c>
      <c r="AJ123" s="2">
        <v>75</v>
      </c>
      <c r="AL123" s="2">
        <v>0.003</v>
      </c>
    </row>
    <row r="124" spans="1:36" ht="12.75">
      <c r="A124" s="2" t="s">
        <v>45</v>
      </c>
      <c r="B124" s="2">
        <v>38384</v>
      </c>
      <c r="C124" s="2">
        <v>1100</v>
      </c>
      <c r="E124" s="2">
        <v>7.44</v>
      </c>
      <c r="F124" s="2">
        <v>295</v>
      </c>
      <c r="G124" s="2">
        <v>0.11</v>
      </c>
      <c r="I124" s="2">
        <v>138</v>
      </c>
      <c r="K124" s="2">
        <v>0.04</v>
      </c>
      <c r="L124" s="2">
        <v>7.09</v>
      </c>
      <c r="M124" s="2">
        <v>0.42</v>
      </c>
      <c r="V124" s="2">
        <v>0.94</v>
      </c>
      <c r="X124" s="2">
        <v>30.4</v>
      </c>
      <c r="AA124" s="2">
        <v>13.4</v>
      </c>
      <c r="AC124" s="2">
        <v>0.903</v>
      </c>
      <c r="AE124" s="2">
        <v>6.18</v>
      </c>
      <c r="AG124" s="2">
        <v>0.019</v>
      </c>
      <c r="AH124" s="2">
        <v>0.14</v>
      </c>
      <c r="AJ124" s="2">
        <v>158</v>
      </c>
    </row>
    <row r="125" spans="1:38" ht="12.75">
      <c r="A125" s="2" t="s">
        <v>45</v>
      </c>
      <c r="B125" s="2">
        <v>38566</v>
      </c>
      <c r="C125" s="2">
        <v>1400</v>
      </c>
      <c r="E125" s="2">
        <v>6.66</v>
      </c>
      <c r="F125" s="2">
        <v>277</v>
      </c>
      <c r="G125" s="2">
        <v>3.86</v>
      </c>
      <c r="I125" s="2">
        <v>141</v>
      </c>
      <c r="L125" s="2">
        <v>7.73</v>
      </c>
      <c r="M125" s="2">
        <v>0.267</v>
      </c>
      <c r="V125" s="2">
        <v>0.85</v>
      </c>
      <c r="X125" s="2">
        <v>31.1</v>
      </c>
      <c r="AA125" s="2">
        <v>14.1</v>
      </c>
      <c r="AC125" s="2">
        <v>1.27</v>
      </c>
      <c r="AE125" s="2">
        <v>6.36</v>
      </c>
      <c r="AG125" s="2">
        <v>0.011</v>
      </c>
      <c r="AH125" s="2">
        <v>0.36</v>
      </c>
      <c r="AJ125" s="2">
        <v>164</v>
      </c>
      <c r="AL125" s="2">
        <v>0.0035</v>
      </c>
    </row>
    <row r="126" spans="1:38" ht="12.75">
      <c r="A126" s="2" t="s">
        <v>45</v>
      </c>
      <c r="B126" s="2">
        <v>38657</v>
      </c>
      <c r="C126" s="2">
        <v>1400</v>
      </c>
      <c r="D126" s="2">
        <v>22</v>
      </c>
      <c r="E126" s="2">
        <v>7.36</v>
      </c>
      <c r="F126" s="2">
        <v>280</v>
      </c>
      <c r="G126" s="2">
        <v>0.02</v>
      </c>
      <c r="I126" s="2">
        <v>140</v>
      </c>
      <c r="L126" s="2">
        <v>6.61</v>
      </c>
      <c r="M126" s="2">
        <v>0.283</v>
      </c>
      <c r="T126" s="2">
        <v>1.1</v>
      </c>
      <c r="V126" s="2">
        <v>0.85</v>
      </c>
      <c r="X126" s="2">
        <v>30.9</v>
      </c>
      <c r="AA126" s="2">
        <v>15</v>
      </c>
      <c r="AC126" s="2">
        <v>0.933</v>
      </c>
      <c r="AE126" s="2">
        <v>6.12</v>
      </c>
      <c r="AG126" s="2">
        <v>0.015</v>
      </c>
      <c r="AH126" s="2">
        <v>0.29</v>
      </c>
      <c r="AJ126" s="2">
        <v>155</v>
      </c>
      <c r="AL126" s="2">
        <v>0.0035</v>
      </c>
    </row>
    <row r="127" spans="1:38" ht="12.75">
      <c r="A127" s="2" t="s">
        <v>45</v>
      </c>
      <c r="B127" s="2">
        <v>38021</v>
      </c>
      <c r="C127" s="2">
        <v>1050</v>
      </c>
      <c r="E127" s="2">
        <v>7.48</v>
      </c>
      <c r="F127" s="2">
        <v>267</v>
      </c>
      <c r="H127" s="2">
        <v>2.4</v>
      </c>
      <c r="I127" s="2">
        <v>142</v>
      </c>
      <c r="K127" s="2">
        <v>0.04</v>
      </c>
      <c r="L127" s="2">
        <v>7.1</v>
      </c>
      <c r="M127" s="2">
        <v>0.3</v>
      </c>
      <c r="V127" s="2">
        <v>3.61</v>
      </c>
      <c r="X127" s="2">
        <v>30.9</v>
      </c>
      <c r="AA127" s="2">
        <v>13.8</v>
      </c>
      <c r="AC127" s="2">
        <v>0.754</v>
      </c>
      <c r="AE127" s="2">
        <v>6.13</v>
      </c>
      <c r="AG127" s="2">
        <v>0.022</v>
      </c>
      <c r="AH127" s="2">
        <v>0.11</v>
      </c>
      <c r="AJ127" s="2">
        <v>158</v>
      </c>
      <c r="AL127" s="2">
        <v>0.0003</v>
      </c>
    </row>
    <row r="128" spans="1:38" ht="12.75">
      <c r="A128" s="2" t="s">
        <v>45</v>
      </c>
      <c r="B128" s="2">
        <v>38300</v>
      </c>
      <c r="C128" s="2">
        <v>1130</v>
      </c>
      <c r="E128" s="2">
        <v>7.47</v>
      </c>
      <c r="F128" s="2">
        <v>293</v>
      </c>
      <c r="G128" s="2">
        <v>0.07</v>
      </c>
      <c r="I128" s="2">
        <v>139</v>
      </c>
      <c r="K128" s="2">
        <v>0.04</v>
      </c>
      <c r="L128" s="2">
        <v>8.57</v>
      </c>
      <c r="M128" s="2">
        <v>0.35</v>
      </c>
      <c r="P128" s="2">
        <v>0.032</v>
      </c>
      <c r="V128" s="2">
        <v>0.85</v>
      </c>
      <c r="X128" s="2">
        <v>29.4</v>
      </c>
      <c r="AA128" s="2">
        <v>13.1</v>
      </c>
      <c r="AC128" s="2">
        <v>0.784</v>
      </c>
      <c r="AE128" s="2">
        <v>5.8</v>
      </c>
      <c r="AG128" s="2">
        <v>0.017</v>
      </c>
      <c r="AH128" s="2">
        <v>1.57</v>
      </c>
      <c r="AJ128" s="2">
        <v>134</v>
      </c>
      <c r="AL128" s="2">
        <v>0.0003</v>
      </c>
    </row>
    <row r="129" spans="1:38" ht="12.75">
      <c r="A129" s="2" t="s">
        <v>45</v>
      </c>
      <c r="B129" s="2">
        <v>38749</v>
      </c>
      <c r="C129" s="2">
        <v>1045</v>
      </c>
      <c r="E129" s="2">
        <v>7.04</v>
      </c>
      <c r="F129" s="2">
        <v>437</v>
      </c>
      <c r="G129" s="2">
        <v>0.01</v>
      </c>
      <c r="I129" s="2">
        <v>143</v>
      </c>
      <c r="L129" s="2">
        <v>6.74</v>
      </c>
      <c r="M129" s="2">
        <v>0.294</v>
      </c>
      <c r="P129" s="2">
        <v>3.06</v>
      </c>
      <c r="V129" s="2">
        <v>0.85</v>
      </c>
      <c r="X129" s="2">
        <v>30.2</v>
      </c>
      <c r="AA129" s="2">
        <v>14.1</v>
      </c>
      <c r="AC129" s="2">
        <v>0.938</v>
      </c>
      <c r="AE129" s="2">
        <v>6.19</v>
      </c>
      <c r="AG129" s="2">
        <v>0.017</v>
      </c>
      <c r="AH129" s="2">
        <v>0.11</v>
      </c>
      <c r="AJ129" s="2">
        <v>158</v>
      </c>
      <c r="AL129" s="2">
        <v>0.0035</v>
      </c>
    </row>
    <row r="130" spans="1:38" ht="12.75">
      <c r="A130" s="2" t="s">
        <v>45</v>
      </c>
      <c r="B130" s="2">
        <v>38749</v>
      </c>
      <c r="C130" s="2">
        <v>1100</v>
      </c>
      <c r="E130" s="2">
        <v>7.04</v>
      </c>
      <c r="F130" s="2">
        <v>437</v>
      </c>
      <c r="G130" s="2">
        <v>0.01</v>
      </c>
      <c r="I130" s="2">
        <v>143</v>
      </c>
      <c r="L130" s="2">
        <v>6.73</v>
      </c>
      <c r="M130" s="2">
        <v>0.291</v>
      </c>
      <c r="P130" s="2">
        <v>2.66</v>
      </c>
      <c r="V130" s="2">
        <v>0.94</v>
      </c>
      <c r="X130" s="2">
        <v>30.8</v>
      </c>
      <c r="AA130" s="2">
        <v>14.4</v>
      </c>
      <c r="AC130" s="2">
        <v>0.952</v>
      </c>
      <c r="AE130" s="2">
        <v>6.39</v>
      </c>
      <c r="AG130" s="2">
        <v>0.016</v>
      </c>
      <c r="AH130" s="2">
        <v>0.11</v>
      </c>
      <c r="AJ130" s="2">
        <v>174</v>
      </c>
      <c r="AL130" s="2">
        <v>0.0035</v>
      </c>
    </row>
    <row r="131" spans="1:38" ht="12.75">
      <c r="A131" s="2" t="s">
        <v>45</v>
      </c>
      <c r="B131" s="2">
        <v>38110</v>
      </c>
      <c r="C131" s="2">
        <v>1340</v>
      </c>
      <c r="E131" s="2">
        <v>7.16</v>
      </c>
      <c r="F131" s="2">
        <v>289</v>
      </c>
      <c r="G131" s="2">
        <v>0.06</v>
      </c>
      <c r="H131" s="2">
        <v>1.9</v>
      </c>
      <c r="I131" s="2">
        <v>140</v>
      </c>
      <c r="K131" s="2">
        <v>0.04</v>
      </c>
      <c r="L131" s="2">
        <v>6.93</v>
      </c>
      <c r="M131" s="2">
        <v>0.28</v>
      </c>
      <c r="V131" s="2">
        <v>2.29</v>
      </c>
      <c r="X131" s="2">
        <v>32</v>
      </c>
      <c r="AA131" s="2">
        <v>14.2</v>
      </c>
      <c r="AC131" s="2">
        <v>1.17</v>
      </c>
      <c r="AE131" s="2">
        <v>7.55</v>
      </c>
      <c r="AG131" s="2">
        <v>0.043</v>
      </c>
      <c r="AH131" s="2">
        <v>0.11</v>
      </c>
      <c r="AJ131" s="2">
        <v>175</v>
      </c>
      <c r="AL131" s="2">
        <v>0.0003</v>
      </c>
    </row>
    <row r="132" spans="1:38" ht="12.75">
      <c r="A132" s="2" t="s">
        <v>45</v>
      </c>
      <c r="B132" s="2">
        <v>38844</v>
      </c>
      <c r="C132" s="2">
        <v>1445</v>
      </c>
      <c r="E132" s="2">
        <v>8.03</v>
      </c>
      <c r="F132" s="2">
        <v>282</v>
      </c>
      <c r="G132" s="2">
        <v>1.2</v>
      </c>
      <c r="H132" s="2">
        <v>1.1</v>
      </c>
      <c r="I132" s="2">
        <v>144</v>
      </c>
      <c r="L132" s="2">
        <v>7.24</v>
      </c>
      <c r="M132" s="2">
        <v>0.275</v>
      </c>
      <c r="V132" s="2">
        <v>0.85</v>
      </c>
      <c r="X132" s="2">
        <v>28.3</v>
      </c>
      <c r="AA132" s="2">
        <v>13.9</v>
      </c>
      <c r="AC132" s="2">
        <v>0.924</v>
      </c>
      <c r="AE132" s="2">
        <v>6.04</v>
      </c>
      <c r="AG132" s="2">
        <v>0.014</v>
      </c>
      <c r="AH132" s="2">
        <v>0.55</v>
      </c>
      <c r="AJ132" s="2">
        <v>159</v>
      </c>
      <c r="AL132" s="2">
        <v>0.0022</v>
      </c>
    </row>
    <row r="133" spans="1:38" ht="12.75">
      <c r="A133" s="2" t="s">
        <v>45</v>
      </c>
      <c r="B133" s="2">
        <v>37945</v>
      </c>
      <c r="C133" s="2">
        <v>1330</v>
      </c>
      <c r="E133" s="2">
        <v>7.4</v>
      </c>
      <c r="F133" s="2">
        <v>289</v>
      </c>
      <c r="G133" s="2">
        <v>1.77</v>
      </c>
      <c r="H133" s="2">
        <v>1.3</v>
      </c>
      <c r="I133" s="2">
        <v>137</v>
      </c>
      <c r="K133" s="2">
        <v>0.04</v>
      </c>
      <c r="L133" s="2">
        <v>7.08</v>
      </c>
      <c r="M133" s="2">
        <v>0.3</v>
      </c>
      <c r="V133" s="2">
        <v>0.85</v>
      </c>
      <c r="X133" s="2">
        <v>31.4</v>
      </c>
      <c r="AA133" s="2">
        <v>14.1</v>
      </c>
      <c r="AC133" s="2">
        <v>0.848</v>
      </c>
      <c r="AE133" s="2">
        <v>6.16</v>
      </c>
      <c r="AG133" s="2">
        <v>0.047</v>
      </c>
      <c r="AH133" s="2">
        <v>0.17</v>
      </c>
      <c r="AJ133" s="2">
        <v>168</v>
      </c>
      <c r="AL133" s="2">
        <v>0.0003</v>
      </c>
    </row>
    <row r="134" spans="1:39" ht="12.75">
      <c r="A134" s="2" t="s">
        <v>45</v>
      </c>
      <c r="B134" s="2">
        <v>37561</v>
      </c>
      <c r="H134" s="2">
        <v>5.6</v>
      </c>
      <c r="I134" s="2">
        <v>135</v>
      </c>
      <c r="K134" s="2">
        <v>0.037</v>
      </c>
      <c r="L134" s="2">
        <v>7.08</v>
      </c>
      <c r="M134" s="2">
        <v>0.28</v>
      </c>
      <c r="P134" s="2">
        <v>0.004</v>
      </c>
      <c r="U134" s="2">
        <v>2.3</v>
      </c>
      <c r="V134" s="2">
        <v>6.9</v>
      </c>
      <c r="X134" s="2">
        <v>31.3</v>
      </c>
      <c r="Y134" s="2">
        <v>0.002</v>
      </c>
      <c r="AA134" s="2">
        <v>14.1</v>
      </c>
      <c r="AC134" s="2">
        <v>0.817</v>
      </c>
      <c r="AE134" s="2">
        <v>5.54</v>
      </c>
      <c r="AG134" s="2">
        <v>0.042</v>
      </c>
      <c r="AH134" s="2">
        <v>0.3</v>
      </c>
      <c r="AJ134" s="2">
        <v>158</v>
      </c>
      <c r="AL134" s="2">
        <v>0.003</v>
      </c>
      <c r="AM134" s="2">
        <v>0.01</v>
      </c>
    </row>
    <row r="135" spans="1:38" ht="12.75">
      <c r="A135" s="2" t="s">
        <v>45</v>
      </c>
      <c r="B135" s="2">
        <v>38209</v>
      </c>
      <c r="C135" s="2">
        <v>1245</v>
      </c>
      <c r="I135" s="2">
        <v>136</v>
      </c>
      <c r="K135" s="2">
        <v>0.052</v>
      </c>
      <c r="L135" s="2">
        <v>6.7</v>
      </c>
      <c r="M135" s="2">
        <v>0.3</v>
      </c>
      <c r="V135" s="2">
        <v>2.04</v>
      </c>
      <c r="X135" s="2">
        <v>30.8</v>
      </c>
      <c r="AA135" s="2">
        <v>13.7</v>
      </c>
      <c r="AC135" s="2">
        <v>0.962</v>
      </c>
      <c r="AE135" s="2">
        <v>6.23</v>
      </c>
      <c r="AG135" s="2">
        <v>0.044</v>
      </c>
      <c r="AH135" s="2">
        <v>0.34</v>
      </c>
      <c r="AJ135" s="2">
        <v>168</v>
      </c>
      <c r="AL135" s="2">
        <v>0.0003</v>
      </c>
    </row>
    <row r="136" spans="1:38" ht="12.75">
      <c r="A136" s="2" t="s">
        <v>45</v>
      </c>
      <c r="B136" s="2">
        <v>38473</v>
      </c>
      <c r="C136" s="2">
        <v>1230</v>
      </c>
      <c r="E136" s="2">
        <v>7.3</v>
      </c>
      <c r="F136" s="2">
        <v>237</v>
      </c>
      <c r="G136" s="2">
        <v>0.51</v>
      </c>
      <c r="H136" s="2">
        <v>1.1</v>
      </c>
      <c r="I136" s="2">
        <v>143</v>
      </c>
      <c r="K136" s="2">
        <v>0.199</v>
      </c>
      <c r="L136" s="2">
        <v>7.52</v>
      </c>
      <c r="M136" s="2">
        <v>0.26</v>
      </c>
      <c r="P136" s="2">
        <v>0.01</v>
      </c>
      <c r="V136" s="2">
        <v>0.86</v>
      </c>
      <c r="X136" s="2">
        <v>31.9</v>
      </c>
      <c r="AA136" s="2">
        <v>13.9</v>
      </c>
      <c r="AC136" s="2">
        <v>0.893</v>
      </c>
      <c r="AE136" s="2">
        <v>6.15</v>
      </c>
      <c r="AG136" s="2">
        <v>0.019</v>
      </c>
      <c r="AH136" s="2">
        <v>0.17</v>
      </c>
      <c r="AJ136" s="2">
        <v>148</v>
      </c>
      <c r="AL136" s="2">
        <v>0.0035</v>
      </c>
    </row>
    <row r="137" spans="1:37" ht="12.75">
      <c r="A137" s="2" t="s">
        <v>91</v>
      </c>
      <c r="B137" s="2">
        <v>37029</v>
      </c>
      <c r="C137" s="2">
        <v>1145</v>
      </c>
      <c r="D137" s="2">
        <v>23.1</v>
      </c>
      <c r="E137" s="2">
        <v>7.64</v>
      </c>
      <c r="F137" s="2">
        <v>304</v>
      </c>
      <c r="G137" s="2">
        <v>0.1</v>
      </c>
      <c r="H137" s="2">
        <v>1.4</v>
      </c>
      <c r="I137" s="2">
        <v>145</v>
      </c>
      <c r="K137" s="2">
        <v>0.02</v>
      </c>
      <c r="L137" s="2">
        <v>5.9</v>
      </c>
      <c r="M137" s="2">
        <v>0.283</v>
      </c>
      <c r="P137" s="2">
        <v>0.01</v>
      </c>
      <c r="T137" s="2">
        <v>3.5</v>
      </c>
      <c r="U137" s="2">
        <v>3.5</v>
      </c>
      <c r="V137" s="2">
        <v>3.25</v>
      </c>
      <c r="X137" s="2">
        <v>37</v>
      </c>
      <c r="Y137" s="2">
        <v>0.003</v>
      </c>
      <c r="AA137" s="2">
        <v>15</v>
      </c>
      <c r="AC137" s="2">
        <v>0.604</v>
      </c>
      <c r="AE137" s="2">
        <v>5.4</v>
      </c>
      <c r="AG137" s="2">
        <v>0.007</v>
      </c>
      <c r="AH137" s="2">
        <v>0.04</v>
      </c>
      <c r="AI137" s="2">
        <v>0.7</v>
      </c>
      <c r="AJ137" s="2">
        <v>190</v>
      </c>
      <c r="AK137" s="2">
        <v>0.7</v>
      </c>
    </row>
    <row r="138" spans="1:41" ht="12.75">
      <c r="A138" s="2" t="s">
        <v>91</v>
      </c>
      <c r="B138" s="2">
        <v>37313</v>
      </c>
      <c r="C138" s="2">
        <v>1130</v>
      </c>
      <c r="D138" s="2">
        <v>23.3</v>
      </c>
      <c r="E138" s="2">
        <v>7.8</v>
      </c>
      <c r="F138" s="2">
        <v>268</v>
      </c>
      <c r="G138" s="2">
        <v>1.73</v>
      </c>
      <c r="H138" s="2">
        <v>5.6</v>
      </c>
      <c r="I138" s="2">
        <v>148</v>
      </c>
      <c r="K138" s="2">
        <v>0.02</v>
      </c>
      <c r="L138" s="2">
        <v>5.7</v>
      </c>
      <c r="M138" s="2">
        <v>0.289</v>
      </c>
      <c r="P138" s="2">
        <v>0.019</v>
      </c>
      <c r="T138" s="2">
        <v>4.5</v>
      </c>
      <c r="U138" s="2">
        <v>0.4</v>
      </c>
      <c r="V138" s="2">
        <v>1.16</v>
      </c>
      <c r="X138" s="2">
        <v>33.6</v>
      </c>
      <c r="Y138" s="2">
        <v>0.003</v>
      </c>
      <c r="AA138" s="2">
        <v>15.4</v>
      </c>
      <c r="AC138" s="2">
        <v>0.54</v>
      </c>
      <c r="AE138" s="2">
        <v>5.11</v>
      </c>
      <c r="AG138" s="2">
        <v>0.012</v>
      </c>
      <c r="AH138" s="2">
        <v>0.058</v>
      </c>
      <c r="AI138" s="2">
        <v>0.9</v>
      </c>
      <c r="AJ138" s="2">
        <v>173</v>
      </c>
      <c r="AK138" s="2">
        <v>0.7</v>
      </c>
      <c r="AL138" s="2">
        <v>0.002</v>
      </c>
      <c r="AM138" s="2">
        <v>0.037</v>
      </c>
      <c r="AN138" s="2">
        <v>0.007</v>
      </c>
      <c r="AO138" s="2">
        <v>0.007</v>
      </c>
    </row>
    <row r="139" spans="1:38" ht="12.75">
      <c r="A139" s="2" t="s">
        <v>91</v>
      </c>
      <c r="B139" s="2">
        <v>37797</v>
      </c>
      <c r="C139" s="2">
        <v>1300</v>
      </c>
      <c r="E139" s="2">
        <v>7.61</v>
      </c>
      <c r="F139" s="2">
        <v>312</v>
      </c>
      <c r="G139" s="2">
        <v>0.81</v>
      </c>
      <c r="H139" s="2">
        <v>3.8</v>
      </c>
      <c r="I139" s="2">
        <v>325</v>
      </c>
      <c r="K139" s="2">
        <v>0.12</v>
      </c>
      <c r="L139" s="2">
        <v>6.45</v>
      </c>
      <c r="M139" s="2">
        <v>0.43</v>
      </c>
      <c r="P139" s="2">
        <v>0.005</v>
      </c>
      <c r="U139" s="2">
        <v>1.3</v>
      </c>
      <c r="V139" s="2">
        <v>3</v>
      </c>
      <c r="X139" s="2">
        <v>34.7</v>
      </c>
      <c r="AA139" s="2">
        <v>15.1</v>
      </c>
      <c r="AC139" s="2">
        <v>0.596</v>
      </c>
      <c r="AE139" s="2">
        <v>5.85</v>
      </c>
      <c r="AG139" s="2">
        <v>0.04</v>
      </c>
      <c r="AH139" s="2">
        <v>0.2</v>
      </c>
      <c r="AJ139" s="2">
        <v>177</v>
      </c>
      <c r="AL139" s="2">
        <v>0.003</v>
      </c>
    </row>
    <row r="140" spans="1:38" ht="12.75">
      <c r="A140" s="2" t="s">
        <v>91</v>
      </c>
      <c r="B140" s="2">
        <v>38580</v>
      </c>
      <c r="C140" s="2">
        <v>825</v>
      </c>
      <c r="D140" s="2">
        <v>22.8</v>
      </c>
      <c r="E140" s="2">
        <v>7.52</v>
      </c>
      <c r="F140" s="2">
        <v>303</v>
      </c>
      <c r="G140" s="2">
        <v>0.21</v>
      </c>
      <c r="I140" s="2">
        <v>156</v>
      </c>
      <c r="L140" s="2">
        <v>6.71</v>
      </c>
      <c r="M140" s="2">
        <v>0.272</v>
      </c>
      <c r="V140" s="2">
        <v>0.85</v>
      </c>
      <c r="X140" s="2">
        <v>37.2</v>
      </c>
      <c r="AA140" s="2">
        <v>16.2</v>
      </c>
      <c r="AC140" s="2">
        <v>0.679</v>
      </c>
      <c r="AE140" s="2">
        <v>5.17</v>
      </c>
      <c r="AG140" s="2">
        <v>0.014</v>
      </c>
      <c r="AH140" s="2">
        <v>0.13</v>
      </c>
      <c r="AJ140" s="2">
        <v>207</v>
      </c>
      <c r="AL140" s="2">
        <v>0.0035</v>
      </c>
    </row>
    <row r="141" spans="1:38" ht="12.75">
      <c r="A141" s="2" t="s">
        <v>91</v>
      </c>
      <c r="B141" s="2">
        <v>38120</v>
      </c>
      <c r="C141" s="2">
        <v>835</v>
      </c>
      <c r="D141" s="2">
        <v>22.9</v>
      </c>
      <c r="E141" s="2">
        <v>7.73</v>
      </c>
      <c r="F141" s="2">
        <v>296</v>
      </c>
      <c r="G141" s="2">
        <v>0.3</v>
      </c>
      <c r="H141" s="2">
        <v>1.4</v>
      </c>
      <c r="I141" s="2">
        <v>149</v>
      </c>
      <c r="K141" s="2">
        <v>0.04</v>
      </c>
      <c r="L141" s="2">
        <v>6.34</v>
      </c>
      <c r="M141" s="2">
        <v>0.29</v>
      </c>
      <c r="V141" s="2">
        <v>1.45</v>
      </c>
      <c r="X141" s="2">
        <v>34</v>
      </c>
      <c r="AA141" s="2">
        <v>14.5</v>
      </c>
      <c r="AC141" s="2">
        <v>0.39</v>
      </c>
      <c r="AE141" s="2">
        <v>4.74</v>
      </c>
      <c r="AG141" s="2">
        <v>0.048</v>
      </c>
      <c r="AH141" s="2">
        <v>0.28</v>
      </c>
      <c r="AJ141" s="2">
        <v>180</v>
      </c>
      <c r="AL141" s="2">
        <v>0.0003</v>
      </c>
    </row>
    <row r="142" spans="1:37" ht="12.75">
      <c r="A142" s="2" t="s">
        <v>90</v>
      </c>
      <c r="B142" s="2">
        <v>37029</v>
      </c>
      <c r="C142" s="2">
        <v>1325</v>
      </c>
      <c r="D142" s="2">
        <v>22.4</v>
      </c>
      <c r="E142" s="2">
        <v>7.45</v>
      </c>
      <c r="F142" s="2">
        <v>288</v>
      </c>
      <c r="G142" s="2">
        <v>0.2</v>
      </c>
      <c r="H142" s="2">
        <v>1</v>
      </c>
      <c r="I142" s="2">
        <v>141</v>
      </c>
      <c r="K142" s="2">
        <v>0.02</v>
      </c>
      <c r="L142" s="2">
        <v>5.6</v>
      </c>
      <c r="M142" s="2">
        <v>0.182</v>
      </c>
      <c r="P142" s="2">
        <v>0.01</v>
      </c>
      <c r="T142" s="2">
        <v>0.8</v>
      </c>
      <c r="U142" s="2">
        <v>3.1</v>
      </c>
      <c r="V142" s="2">
        <v>2.55</v>
      </c>
      <c r="X142" s="2">
        <v>39.2</v>
      </c>
      <c r="Y142" s="2">
        <v>0.003</v>
      </c>
      <c r="AA142" s="2">
        <v>12.8</v>
      </c>
      <c r="AC142" s="2">
        <v>0.436</v>
      </c>
      <c r="AE142" s="2">
        <v>4.17</v>
      </c>
      <c r="AG142" s="2">
        <v>0.02</v>
      </c>
      <c r="AH142" s="2">
        <v>0.04</v>
      </c>
      <c r="AI142" s="2">
        <v>0.7</v>
      </c>
      <c r="AJ142" s="2">
        <v>172</v>
      </c>
      <c r="AK142" s="2">
        <v>0.7</v>
      </c>
    </row>
    <row r="143" spans="1:41" ht="12.75">
      <c r="A143" s="2" t="s">
        <v>90</v>
      </c>
      <c r="B143" s="2">
        <v>37302</v>
      </c>
      <c r="C143" s="2">
        <v>1320</v>
      </c>
      <c r="D143" s="2">
        <v>20.6</v>
      </c>
      <c r="E143" s="2">
        <v>7.6</v>
      </c>
      <c r="F143" s="2">
        <v>257</v>
      </c>
      <c r="G143" s="2">
        <v>2.1</v>
      </c>
      <c r="H143" s="2">
        <v>0.5</v>
      </c>
      <c r="I143" s="2">
        <v>146</v>
      </c>
      <c r="K143" s="2">
        <v>0.02</v>
      </c>
      <c r="L143" s="2">
        <v>5.32</v>
      </c>
      <c r="M143" s="2">
        <v>0.192</v>
      </c>
      <c r="P143" s="2">
        <v>0.01</v>
      </c>
      <c r="T143" s="2">
        <v>2.3</v>
      </c>
      <c r="U143" s="2">
        <v>0.3</v>
      </c>
      <c r="V143" s="2">
        <v>0.38</v>
      </c>
      <c r="X143" s="2">
        <v>38.2</v>
      </c>
      <c r="Y143" s="2">
        <v>0.003</v>
      </c>
      <c r="AA143" s="2">
        <v>13</v>
      </c>
      <c r="AC143" s="2">
        <v>0.411</v>
      </c>
      <c r="AE143" s="2">
        <v>3.93</v>
      </c>
      <c r="AG143" s="2">
        <v>0.023</v>
      </c>
      <c r="AH143" s="2">
        <v>0.05</v>
      </c>
      <c r="AI143" s="2">
        <v>0.7</v>
      </c>
      <c r="AJ143" s="2">
        <v>176</v>
      </c>
      <c r="AK143" s="2">
        <v>0.7</v>
      </c>
      <c r="AL143" s="2">
        <v>0.002</v>
      </c>
      <c r="AM143" s="2">
        <v>0.005</v>
      </c>
      <c r="AN143" s="2">
        <v>0.017</v>
      </c>
      <c r="AO143" s="2">
        <v>0.017</v>
      </c>
    </row>
    <row r="144" spans="1:39" ht="12.75">
      <c r="A144" s="2" t="s">
        <v>90</v>
      </c>
      <c r="B144" s="2">
        <v>37735</v>
      </c>
      <c r="C144" s="2">
        <v>1030</v>
      </c>
      <c r="D144" s="2">
        <v>20.5</v>
      </c>
      <c r="E144" s="2">
        <v>7.46</v>
      </c>
      <c r="F144" s="2">
        <v>302</v>
      </c>
      <c r="G144" s="2">
        <v>7.47</v>
      </c>
      <c r="H144" s="2">
        <v>0.5</v>
      </c>
      <c r="I144" s="2">
        <v>153</v>
      </c>
      <c r="K144" s="2">
        <v>0.039</v>
      </c>
      <c r="L144" s="2">
        <v>6.73</v>
      </c>
      <c r="M144" s="2">
        <v>0.19</v>
      </c>
      <c r="P144" s="2">
        <v>0.005</v>
      </c>
      <c r="T144" s="2">
        <v>1.9</v>
      </c>
      <c r="U144" s="2">
        <v>4.2</v>
      </c>
      <c r="V144" s="2">
        <v>7.2</v>
      </c>
      <c r="X144" s="2">
        <v>37.9</v>
      </c>
      <c r="Y144" s="2">
        <v>0.002</v>
      </c>
      <c r="AA144" s="2">
        <v>13.5</v>
      </c>
      <c r="AC144" s="2">
        <v>0.42</v>
      </c>
      <c r="AE144" s="2">
        <v>4.03</v>
      </c>
      <c r="AG144" s="2">
        <v>0.04</v>
      </c>
      <c r="AH144" s="2">
        <v>0.3</v>
      </c>
      <c r="AJ144" s="2">
        <v>139</v>
      </c>
      <c r="AL144" s="2">
        <v>0.003</v>
      </c>
      <c r="AM144" s="2">
        <v>0.01</v>
      </c>
    </row>
    <row r="145" spans="1:38" ht="12.75">
      <c r="A145" s="2" t="s">
        <v>90</v>
      </c>
      <c r="B145" s="2">
        <v>38100</v>
      </c>
      <c r="C145" s="2">
        <v>1415</v>
      </c>
      <c r="E145" s="2">
        <v>6.76</v>
      </c>
      <c r="F145" s="2">
        <v>295</v>
      </c>
      <c r="G145" s="2">
        <v>0.17</v>
      </c>
      <c r="I145" s="2">
        <v>144</v>
      </c>
      <c r="K145" s="2">
        <v>0.04</v>
      </c>
      <c r="L145" s="2">
        <v>5.78</v>
      </c>
      <c r="M145" s="2">
        <v>0.22</v>
      </c>
      <c r="V145" s="2">
        <v>0.85</v>
      </c>
      <c r="X145" s="2">
        <v>38.6</v>
      </c>
      <c r="AA145" s="2">
        <v>12.7</v>
      </c>
      <c r="AC145" s="2">
        <v>0.42</v>
      </c>
      <c r="AE145" s="2">
        <v>3.99</v>
      </c>
      <c r="AG145" s="2">
        <v>0.055</v>
      </c>
      <c r="AH145" s="2">
        <v>0.11</v>
      </c>
      <c r="AJ145" s="2">
        <v>156</v>
      </c>
      <c r="AL145" s="2">
        <v>0.0003</v>
      </c>
    </row>
    <row r="146" spans="1:38" ht="12.75">
      <c r="A146" s="2" t="s">
        <v>90</v>
      </c>
      <c r="B146" s="2">
        <v>38588</v>
      </c>
      <c r="C146" s="2">
        <v>1330</v>
      </c>
      <c r="D146" s="2">
        <v>28.4</v>
      </c>
      <c r="E146" s="2">
        <v>6.89</v>
      </c>
      <c r="F146" s="2">
        <v>305</v>
      </c>
      <c r="G146" s="2">
        <v>3.24</v>
      </c>
      <c r="H146" s="2">
        <v>0.7</v>
      </c>
      <c r="I146" s="2">
        <v>163</v>
      </c>
      <c r="L146" s="2">
        <v>6.59</v>
      </c>
      <c r="M146" s="2">
        <v>0.237</v>
      </c>
      <c r="V146" s="2">
        <v>0.85</v>
      </c>
      <c r="X146" s="2">
        <v>35.5</v>
      </c>
      <c r="AA146" s="2">
        <v>13.7</v>
      </c>
      <c r="AC146" s="2">
        <v>0.49</v>
      </c>
      <c r="AE146" s="2">
        <v>4.08</v>
      </c>
      <c r="AG146" s="2">
        <v>0.03</v>
      </c>
      <c r="AH146" s="2">
        <v>0.11</v>
      </c>
      <c r="AJ146" s="2">
        <v>159</v>
      </c>
      <c r="AL146" s="2">
        <v>0.0035</v>
      </c>
    </row>
    <row r="147" spans="1:37" ht="12.75">
      <c r="A147" s="2" t="s">
        <v>74</v>
      </c>
      <c r="B147" s="2">
        <v>36952</v>
      </c>
      <c r="C147" s="2">
        <v>1230</v>
      </c>
      <c r="D147" s="2">
        <v>23.3</v>
      </c>
      <c r="E147" s="2">
        <v>7.41</v>
      </c>
      <c r="F147" s="2">
        <v>224</v>
      </c>
      <c r="G147" s="2">
        <v>0.18</v>
      </c>
      <c r="H147" s="2">
        <v>4.4</v>
      </c>
      <c r="I147" s="2">
        <v>106</v>
      </c>
      <c r="K147" s="2">
        <v>0.03</v>
      </c>
      <c r="L147" s="2">
        <v>6.1</v>
      </c>
      <c r="M147" s="2">
        <v>0.761</v>
      </c>
      <c r="P147" s="2">
        <v>0.01</v>
      </c>
      <c r="T147" s="2">
        <v>1.3</v>
      </c>
      <c r="U147" s="2">
        <v>18.3</v>
      </c>
      <c r="V147" s="2">
        <v>5.8</v>
      </c>
      <c r="X147" s="2">
        <v>24.2</v>
      </c>
      <c r="Y147" s="2">
        <v>0.003</v>
      </c>
      <c r="AA147" s="2">
        <v>13.2</v>
      </c>
      <c r="AC147" s="2">
        <v>0.554</v>
      </c>
      <c r="AE147" s="2">
        <v>3.43</v>
      </c>
      <c r="AG147" s="2">
        <v>0.18</v>
      </c>
      <c r="AH147" s="2">
        <v>0.18</v>
      </c>
      <c r="AI147" s="2">
        <v>2</v>
      </c>
      <c r="AJ147" s="2">
        <v>152</v>
      </c>
      <c r="AK147" s="2">
        <v>2</v>
      </c>
    </row>
    <row r="148" spans="1:41" ht="12.75">
      <c r="A148" s="2" t="s">
        <v>74</v>
      </c>
      <c r="B148" s="2">
        <v>37302</v>
      </c>
      <c r="C148" s="2">
        <v>1020</v>
      </c>
      <c r="D148" s="2">
        <v>22.7</v>
      </c>
      <c r="E148" s="2">
        <v>7.57</v>
      </c>
      <c r="F148" s="2">
        <v>194</v>
      </c>
      <c r="G148" s="2">
        <v>2.48</v>
      </c>
      <c r="H148" s="2">
        <v>1.5</v>
      </c>
      <c r="I148" s="2">
        <v>106</v>
      </c>
      <c r="K148" s="2">
        <v>0.063</v>
      </c>
      <c r="L148" s="2">
        <v>4.41</v>
      </c>
      <c r="M148" s="2">
        <v>0.642</v>
      </c>
      <c r="P148" s="2">
        <v>0.01</v>
      </c>
      <c r="T148" s="2">
        <v>1.3</v>
      </c>
      <c r="U148" s="2">
        <v>1.6</v>
      </c>
      <c r="V148" s="2">
        <v>1.8</v>
      </c>
      <c r="X148" s="2">
        <v>23</v>
      </c>
      <c r="Y148" s="2">
        <v>0.003</v>
      </c>
      <c r="AA148" s="2">
        <v>13.3</v>
      </c>
      <c r="AC148" s="2">
        <v>0.566</v>
      </c>
      <c r="AE148" s="2">
        <v>3.41</v>
      </c>
      <c r="AG148" s="2">
        <v>0.112</v>
      </c>
      <c r="AH148" s="2">
        <v>0.109</v>
      </c>
      <c r="AI148" s="2">
        <v>0.7</v>
      </c>
      <c r="AJ148" s="2">
        <v>136</v>
      </c>
      <c r="AK148" s="2">
        <v>0.7</v>
      </c>
      <c r="AL148" s="2">
        <v>0.002</v>
      </c>
      <c r="AM148" s="2">
        <v>0.005</v>
      </c>
      <c r="AN148" s="2">
        <v>0.028</v>
      </c>
      <c r="AO148" s="2">
        <v>0.028</v>
      </c>
    </row>
    <row r="149" spans="1:39" ht="12.75">
      <c r="A149" s="2" t="s">
        <v>74</v>
      </c>
      <c r="B149" s="2">
        <v>37732</v>
      </c>
      <c r="C149" s="2">
        <v>1400</v>
      </c>
      <c r="D149" s="2">
        <v>22.8</v>
      </c>
      <c r="E149" s="2">
        <v>7.54</v>
      </c>
      <c r="F149" s="2">
        <v>227</v>
      </c>
      <c r="G149" s="2">
        <v>0.01</v>
      </c>
      <c r="H149" s="2">
        <v>4.6</v>
      </c>
      <c r="I149" s="2">
        <v>119</v>
      </c>
      <c r="K149" s="2">
        <v>0.11</v>
      </c>
      <c r="L149" s="2">
        <v>5.15</v>
      </c>
      <c r="M149" s="2">
        <v>0.84</v>
      </c>
      <c r="P149" s="2">
        <v>0.005</v>
      </c>
      <c r="T149" s="2">
        <v>0.6</v>
      </c>
      <c r="U149" s="2">
        <v>8.8</v>
      </c>
      <c r="V149" s="2">
        <v>10.4</v>
      </c>
      <c r="X149" s="2">
        <v>22.3</v>
      </c>
      <c r="Y149" s="2">
        <v>0.002</v>
      </c>
      <c r="AA149" s="2">
        <v>13.1</v>
      </c>
      <c r="AC149" s="2">
        <v>0.5</v>
      </c>
      <c r="AE149" s="2">
        <v>3.41</v>
      </c>
      <c r="AG149" s="2">
        <v>0.11</v>
      </c>
      <c r="AH149" s="2">
        <v>0.4</v>
      </c>
      <c r="AJ149" s="2">
        <v>104</v>
      </c>
      <c r="AL149" s="2">
        <v>0.003</v>
      </c>
      <c r="AM149" s="2">
        <v>0.01</v>
      </c>
    </row>
    <row r="150" spans="1:38" ht="12.75">
      <c r="A150" s="2" t="s">
        <v>74</v>
      </c>
      <c r="B150" s="2">
        <v>38097</v>
      </c>
      <c r="C150" s="2">
        <v>1225</v>
      </c>
      <c r="E150" s="2">
        <v>7.4</v>
      </c>
      <c r="F150" s="2">
        <v>230</v>
      </c>
      <c r="G150" s="2">
        <v>0.01</v>
      </c>
      <c r="H150" s="2">
        <v>11.3</v>
      </c>
      <c r="I150" s="2">
        <v>107</v>
      </c>
      <c r="K150" s="2">
        <v>0.057</v>
      </c>
      <c r="L150" s="2">
        <v>4.77</v>
      </c>
      <c r="M150" s="2">
        <v>0.74</v>
      </c>
      <c r="V150" s="2">
        <v>5.63</v>
      </c>
      <c r="X150" s="2">
        <v>24.9</v>
      </c>
      <c r="AA150" s="2">
        <v>14.3</v>
      </c>
      <c r="AC150" s="2">
        <v>0.867</v>
      </c>
      <c r="AE150" s="2">
        <v>4.49</v>
      </c>
      <c r="AG150" s="2">
        <v>0.188</v>
      </c>
      <c r="AH150" s="2">
        <v>0.23</v>
      </c>
      <c r="AJ150" s="2">
        <v>174</v>
      </c>
      <c r="AL150" s="2">
        <v>0.0003</v>
      </c>
    </row>
    <row r="151" spans="1:38" ht="12.75">
      <c r="A151" s="2" t="s">
        <v>74</v>
      </c>
      <c r="B151" s="2">
        <v>38593</v>
      </c>
      <c r="C151" s="2">
        <v>1230</v>
      </c>
      <c r="D151" s="2">
        <v>24.2</v>
      </c>
      <c r="E151" s="2">
        <v>6.93</v>
      </c>
      <c r="F151" s="2">
        <v>222</v>
      </c>
      <c r="G151" s="2">
        <v>1.23</v>
      </c>
      <c r="H151" s="2">
        <v>16.3</v>
      </c>
      <c r="I151" s="2">
        <v>119</v>
      </c>
      <c r="L151" s="2">
        <v>4.99</v>
      </c>
      <c r="M151" s="2">
        <v>0.675</v>
      </c>
      <c r="V151" s="2">
        <v>1.47</v>
      </c>
      <c r="X151" s="2">
        <v>21.1</v>
      </c>
      <c r="AA151" s="2">
        <v>13.4</v>
      </c>
      <c r="AC151" s="2">
        <v>0.582</v>
      </c>
      <c r="AE151" s="2">
        <v>3.3</v>
      </c>
      <c r="AG151" s="2">
        <v>0.142</v>
      </c>
      <c r="AH151" s="2">
        <v>0.3</v>
      </c>
      <c r="AJ151" s="2">
        <v>133</v>
      </c>
      <c r="AL151" s="2">
        <v>0.0035</v>
      </c>
    </row>
    <row r="152" spans="1:37" ht="12.75">
      <c r="A152" s="2" t="s">
        <v>73</v>
      </c>
      <c r="B152" s="2">
        <v>36952</v>
      </c>
      <c r="C152" s="2">
        <v>1205</v>
      </c>
      <c r="D152" s="2">
        <v>22.7</v>
      </c>
      <c r="E152" s="2">
        <v>7.51</v>
      </c>
      <c r="F152" s="2">
        <v>372</v>
      </c>
      <c r="G152" s="2">
        <v>0.43</v>
      </c>
      <c r="H152" s="2">
        <v>4</v>
      </c>
      <c r="I152" s="2">
        <v>164</v>
      </c>
      <c r="K152" s="2">
        <v>0.02</v>
      </c>
      <c r="L152" s="2">
        <v>7.8</v>
      </c>
      <c r="M152" s="2">
        <v>0.44</v>
      </c>
      <c r="P152" s="2">
        <v>0.01</v>
      </c>
      <c r="T152" s="2">
        <v>22.5</v>
      </c>
      <c r="U152" s="2">
        <v>17.6</v>
      </c>
      <c r="V152" s="2">
        <v>6.26</v>
      </c>
      <c r="X152" s="2">
        <v>45.6</v>
      </c>
      <c r="Y152" s="2">
        <v>0.003</v>
      </c>
      <c r="AA152" s="2">
        <v>17.7</v>
      </c>
      <c r="AC152" s="2">
        <v>0.804</v>
      </c>
      <c r="AE152" s="2">
        <v>6.28</v>
      </c>
      <c r="AG152" s="2">
        <v>0.019</v>
      </c>
      <c r="AH152" s="2">
        <v>0.13</v>
      </c>
      <c r="AI152" s="2">
        <v>1.5</v>
      </c>
      <c r="AJ152" s="2">
        <v>242</v>
      </c>
      <c r="AK152" s="2">
        <v>1.5</v>
      </c>
    </row>
    <row r="153" spans="1:41" ht="12.75">
      <c r="A153" s="2" t="s">
        <v>73</v>
      </c>
      <c r="B153" s="2">
        <v>37302</v>
      </c>
      <c r="C153" s="2">
        <v>940</v>
      </c>
      <c r="D153" s="2">
        <v>21.6</v>
      </c>
      <c r="E153" s="2">
        <v>7.59</v>
      </c>
      <c r="F153" s="2">
        <v>329</v>
      </c>
      <c r="G153" s="2">
        <v>3.91</v>
      </c>
      <c r="H153" s="2">
        <v>3.5</v>
      </c>
      <c r="I153" s="2">
        <v>163</v>
      </c>
      <c r="K153" s="2">
        <v>0.055</v>
      </c>
      <c r="L153" s="2">
        <v>6.23</v>
      </c>
      <c r="M153" s="2">
        <v>0.347</v>
      </c>
      <c r="P153" s="2">
        <v>0.01</v>
      </c>
      <c r="T153" s="2">
        <v>18.3</v>
      </c>
      <c r="U153" s="2">
        <v>1.3</v>
      </c>
      <c r="V153" s="2">
        <v>1.12</v>
      </c>
      <c r="X153" s="2">
        <v>55.4</v>
      </c>
      <c r="Y153" s="2">
        <v>0.003</v>
      </c>
      <c r="AA153" s="2">
        <v>21.5</v>
      </c>
      <c r="AC153" s="2">
        <v>0.92</v>
      </c>
      <c r="AE153" s="2">
        <v>7.04</v>
      </c>
      <c r="AG153" s="2">
        <v>0.015</v>
      </c>
      <c r="AH153" s="2">
        <v>0.119</v>
      </c>
      <c r="AI153" s="2">
        <v>0.7</v>
      </c>
      <c r="AJ153" s="2">
        <v>236</v>
      </c>
      <c r="AK153" s="2">
        <v>0.7</v>
      </c>
      <c r="AL153" s="2">
        <v>0.002</v>
      </c>
      <c r="AM153" s="2">
        <v>0.005</v>
      </c>
      <c r="AN153" s="2">
        <v>0.022</v>
      </c>
      <c r="AO153" s="2">
        <v>0.022</v>
      </c>
    </row>
    <row r="154" spans="1:39" ht="12.75">
      <c r="A154" s="2" t="s">
        <v>73</v>
      </c>
      <c r="B154" s="2">
        <v>37732</v>
      </c>
      <c r="C154" s="2">
        <v>1300</v>
      </c>
      <c r="D154" s="2">
        <v>21</v>
      </c>
      <c r="E154" s="2">
        <v>7.5</v>
      </c>
      <c r="F154" s="2">
        <v>370</v>
      </c>
      <c r="G154" s="2">
        <v>0.18</v>
      </c>
      <c r="H154" s="2">
        <v>4.1</v>
      </c>
      <c r="I154" s="2">
        <v>172</v>
      </c>
      <c r="K154" s="2">
        <v>0.11</v>
      </c>
      <c r="L154" s="2">
        <v>7.39</v>
      </c>
      <c r="M154" s="2">
        <v>0.52</v>
      </c>
      <c r="P154" s="2">
        <v>0.005</v>
      </c>
      <c r="T154" s="2">
        <v>19.9</v>
      </c>
      <c r="U154" s="2">
        <v>9.4</v>
      </c>
      <c r="V154" s="2">
        <v>8.7</v>
      </c>
      <c r="X154" s="2">
        <v>42.7</v>
      </c>
      <c r="Y154" s="2">
        <v>0.002</v>
      </c>
      <c r="AA154" s="2">
        <v>17.9</v>
      </c>
      <c r="AC154" s="2">
        <v>0.726</v>
      </c>
      <c r="AE154" s="2">
        <v>6.13</v>
      </c>
      <c r="AG154" s="2">
        <v>0.04</v>
      </c>
      <c r="AH154" s="2">
        <v>0.3</v>
      </c>
      <c r="AJ154" s="2">
        <v>214</v>
      </c>
      <c r="AL154" s="2">
        <v>0.003</v>
      </c>
      <c r="AM154" s="2">
        <v>0.01</v>
      </c>
    </row>
    <row r="155" spans="1:38" ht="12.75">
      <c r="A155" s="2" t="s">
        <v>73</v>
      </c>
      <c r="B155" s="2">
        <v>38097</v>
      </c>
      <c r="C155" s="2">
        <v>1120</v>
      </c>
      <c r="E155" s="2">
        <v>7.47</v>
      </c>
      <c r="F155" s="2">
        <v>380</v>
      </c>
      <c r="G155" s="2">
        <v>0.28</v>
      </c>
      <c r="H155" s="2">
        <v>2.4</v>
      </c>
      <c r="I155" s="2">
        <v>167</v>
      </c>
      <c r="K155" s="2">
        <v>0.078</v>
      </c>
      <c r="L155" s="2">
        <v>7.07</v>
      </c>
      <c r="M155" s="2">
        <v>0.5</v>
      </c>
      <c r="T155" s="2">
        <v>23.3</v>
      </c>
      <c r="V155" s="2">
        <v>4.02</v>
      </c>
      <c r="X155" s="2">
        <v>45.5</v>
      </c>
      <c r="AA155" s="2">
        <v>18.8</v>
      </c>
      <c r="AC155" s="2">
        <v>1.21</v>
      </c>
      <c r="AE155" s="2">
        <v>7.87</v>
      </c>
      <c r="AG155" s="2">
        <v>0.046</v>
      </c>
      <c r="AH155" s="2">
        <v>0.26</v>
      </c>
      <c r="AJ155" s="2">
        <v>258</v>
      </c>
      <c r="AL155" s="2">
        <v>0.0003</v>
      </c>
    </row>
    <row r="156" spans="1:38" ht="12.75">
      <c r="A156" s="2" t="s">
        <v>73</v>
      </c>
      <c r="B156" s="2">
        <v>38097</v>
      </c>
      <c r="C156" s="2">
        <v>1000</v>
      </c>
      <c r="E156" s="2">
        <v>7.47</v>
      </c>
      <c r="F156" s="2">
        <v>380</v>
      </c>
      <c r="G156" s="2">
        <v>0.28</v>
      </c>
      <c r="I156" s="2">
        <v>167</v>
      </c>
      <c r="K156" s="2">
        <v>0.063</v>
      </c>
      <c r="L156" s="2">
        <v>7.09</v>
      </c>
      <c r="M156" s="2">
        <v>0.39</v>
      </c>
      <c r="T156" s="2">
        <v>23.3</v>
      </c>
      <c r="V156" s="2">
        <v>4.14</v>
      </c>
      <c r="X156" s="2">
        <v>44.2</v>
      </c>
      <c r="AA156" s="2">
        <v>18.2</v>
      </c>
      <c r="AC156" s="2">
        <v>0.774</v>
      </c>
      <c r="AE156" s="2">
        <v>6.26</v>
      </c>
      <c r="AG156" s="2">
        <v>0.047</v>
      </c>
      <c r="AH156" s="2">
        <v>0.24</v>
      </c>
      <c r="AJ156" s="2">
        <v>277</v>
      </c>
      <c r="AL156" s="2">
        <v>0.0003</v>
      </c>
    </row>
    <row r="157" spans="1:38" ht="12.75">
      <c r="A157" s="2" t="s">
        <v>73</v>
      </c>
      <c r="B157" s="2">
        <v>38593</v>
      </c>
      <c r="C157" s="2">
        <v>1115</v>
      </c>
      <c r="E157" s="2">
        <v>6.89</v>
      </c>
      <c r="F157" s="2">
        <v>366</v>
      </c>
      <c r="G157" s="2">
        <v>7.57</v>
      </c>
      <c r="H157" s="2">
        <v>1.8</v>
      </c>
      <c r="I157" s="2">
        <v>178</v>
      </c>
      <c r="K157" s="2">
        <v>0.11</v>
      </c>
      <c r="L157" s="2">
        <v>7.47</v>
      </c>
      <c r="M157" s="2">
        <v>0.402</v>
      </c>
      <c r="T157" s="2">
        <v>23.8</v>
      </c>
      <c r="V157" s="2">
        <v>1.01</v>
      </c>
      <c r="X157" s="2">
        <v>41.9</v>
      </c>
      <c r="AA157" s="2">
        <v>18.6</v>
      </c>
      <c r="AC157" s="2">
        <v>0.879</v>
      </c>
      <c r="AE157" s="2">
        <v>6.33</v>
      </c>
      <c r="AG157" s="2">
        <v>0.027</v>
      </c>
      <c r="AH157" s="2">
        <v>0.17</v>
      </c>
      <c r="AJ157" s="2">
        <v>218</v>
      </c>
      <c r="AL157" s="2">
        <v>0.0035</v>
      </c>
    </row>
    <row r="158" spans="1:39" ht="12.75">
      <c r="A158" s="2" t="s">
        <v>73</v>
      </c>
      <c r="B158" s="2">
        <v>37712</v>
      </c>
      <c r="H158" s="2">
        <v>2.9</v>
      </c>
      <c r="I158" s="2">
        <v>178</v>
      </c>
      <c r="K158" s="2">
        <v>0.095</v>
      </c>
      <c r="L158" s="2">
        <v>7.09</v>
      </c>
      <c r="M158" s="2">
        <v>0.55</v>
      </c>
      <c r="P158" s="2">
        <v>0.005</v>
      </c>
      <c r="T158" s="2">
        <v>21.5</v>
      </c>
      <c r="U158" s="2">
        <v>6.4</v>
      </c>
      <c r="V158" s="2">
        <v>7.6</v>
      </c>
      <c r="X158" s="2">
        <v>42.8</v>
      </c>
      <c r="Y158" s="2">
        <v>0.002</v>
      </c>
      <c r="AA158" s="2">
        <v>18</v>
      </c>
      <c r="AC158" s="2">
        <v>0.757</v>
      </c>
      <c r="AE158" s="2">
        <v>6.05</v>
      </c>
      <c r="AG158" s="2">
        <v>0.04</v>
      </c>
      <c r="AH158" s="2">
        <v>0.4</v>
      </c>
      <c r="AJ158" s="2">
        <v>210</v>
      </c>
      <c r="AL158" s="2">
        <v>0.003</v>
      </c>
      <c r="AM158" s="2">
        <v>0.01</v>
      </c>
    </row>
    <row r="159" spans="1:37" ht="12.75">
      <c r="A159" s="2" t="s">
        <v>64</v>
      </c>
      <c r="B159" s="2">
        <v>37026</v>
      </c>
      <c r="C159" s="2">
        <v>1510</v>
      </c>
      <c r="D159" s="2">
        <v>22.5</v>
      </c>
      <c r="E159" s="2">
        <v>6.93</v>
      </c>
      <c r="F159" s="2">
        <v>387</v>
      </c>
      <c r="G159" s="2">
        <v>1.83</v>
      </c>
      <c r="H159" s="2">
        <v>0.3</v>
      </c>
      <c r="I159" s="2">
        <v>163</v>
      </c>
      <c r="K159" s="2">
        <v>0.02</v>
      </c>
      <c r="L159" s="2">
        <v>6.2</v>
      </c>
      <c r="M159" s="2">
        <v>0.603</v>
      </c>
      <c r="P159" s="2">
        <v>0.01</v>
      </c>
      <c r="T159" s="2">
        <v>15</v>
      </c>
      <c r="U159" s="2">
        <v>2.5</v>
      </c>
      <c r="V159" s="2">
        <v>2.03</v>
      </c>
      <c r="X159" s="2">
        <v>46.6</v>
      </c>
      <c r="Y159" s="2">
        <v>0.003</v>
      </c>
      <c r="AA159" s="2">
        <v>14.7</v>
      </c>
      <c r="AC159" s="2">
        <v>0.83</v>
      </c>
      <c r="AE159" s="2">
        <v>6.73</v>
      </c>
      <c r="AG159" s="2">
        <v>0.027</v>
      </c>
      <c r="AH159" s="2">
        <v>0.04</v>
      </c>
      <c r="AI159" s="2">
        <v>0.7</v>
      </c>
      <c r="AJ159" s="2">
        <v>248</v>
      </c>
      <c r="AK159" s="2">
        <v>0.7</v>
      </c>
    </row>
    <row r="160" spans="1:41" ht="12.75">
      <c r="A160" s="2" t="s">
        <v>64</v>
      </c>
      <c r="B160" s="2">
        <v>37340</v>
      </c>
      <c r="C160" s="2">
        <v>1245</v>
      </c>
      <c r="D160" s="2">
        <v>21.2</v>
      </c>
      <c r="E160" s="2">
        <v>7.44</v>
      </c>
      <c r="F160" s="2">
        <v>375</v>
      </c>
      <c r="G160" s="2">
        <v>10.9</v>
      </c>
      <c r="H160" s="2">
        <v>4.2</v>
      </c>
      <c r="I160" s="2">
        <v>158</v>
      </c>
      <c r="K160" s="2">
        <v>0.02</v>
      </c>
      <c r="L160" s="2">
        <v>5.67</v>
      </c>
      <c r="M160" s="2">
        <v>0.529</v>
      </c>
      <c r="P160" s="2">
        <v>0.02</v>
      </c>
      <c r="T160" s="2">
        <v>18.8</v>
      </c>
      <c r="U160" s="2">
        <v>0.7</v>
      </c>
      <c r="V160" s="2">
        <v>1.59</v>
      </c>
      <c r="X160" s="2">
        <v>46</v>
      </c>
      <c r="Y160" s="2">
        <v>0.008</v>
      </c>
      <c r="AA160" s="2">
        <v>16.6</v>
      </c>
      <c r="AC160" s="2">
        <v>0.973</v>
      </c>
      <c r="AE160" s="2">
        <v>7.41</v>
      </c>
      <c r="AG160" s="2">
        <v>0.074</v>
      </c>
      <c r="AH160" s="2">
        <v>0.04</v>
      </c>
      <c r="AJ160" s="2">
        <v>232</v>
      </c>
      <c r="AL160" s="2">
        <v>0.0005</v>
      </c>
      <c r="AM160" s="2">
        <v>0.023</v>
      </c>
      <c r="AN160" s="2">
        <v>0.021</v>
      </c>
      <c r="AO160" s="2">
        <v>0.021</v>
      </c>
    </row>
    <row r="161" spans="1:37" ht="12.75">
      <c r="A161" s="2" t="s">
        <v>43</v>
      </c>
      <c r="B161" s="2">
        <v>36843</v>
      </c>
      <c r="C161" s="2">
        <v>1420</v>
      </c>
      <c r="D161" s="2">
        <v>21.4</v>
      </c>
      <c r="E161" s="2">
        <v>7.69</v>
      </c>
      <c r="F161" s="2">
        <v>242</v>
      </c>
      <c r="G161" s="2">
        <v>0.2</v>
      </c>
      <c r="H161" s="2">
        <v>0.2</v>
      </c>
      <c r="I161" s="2">
        <v>104</v>
      </c>
      <c r="K161" s="2">
        <v>0.02</v>
      </c>
      <c r="L161" s="2">
        <v>11</v>
      </c>
      <c r="M161" s="2">
        <v>0.482</v>
      </c>
      <c r="P161" s="2">
        <v>0.01</v>
      </c>
      <c r="T161" s="2">
        <v>6</v>
      </c>
      <c r="U161" s="2">
        <v>4.3</v>
      </c>
      <c r="V161" s="2">
        <v>29.58</v>
      </c>
      <c r="X161" s="2">
        <v>25.9</v>
      </c>
      <c r="Y161" s="2">
        <v>0.003</v>
      </c>
      <c r="AA161" s="2">
        <v>11.6</v>
      </c>
      <c r="AC161" s="2">
        <v>0.458</v>
      </c>
      <c r="AE161" s="2">
        <v>4.32</v>
      </c>
      <c r="AG161" s="2">
        <v>0.007</v>
      </c>
      <c r="AH161" s="2">
        <v>0.04</v>
      </c>
      <c r="AI161" s="2">
        <v>0.7</v>
      </c>
      <c r="AJ161" s="2">
        <v>174</v>
      </c>
      <c r="AK161" s="2">
        <v>0.7</v>
      </c>
    </row>
    <row r="162" spans="1:37" ht="12.75">
      <c r="A162" s="2" t="s">
        <v>43</v>
      </c>
      <c r="B162" s="2">
        <v>36843</v>
      </c>
      <c r="C162" s="2">
        <v>1420</v>
      </c>
      <c r="D162" s="2">
        <v>21.4</v>
      </c>
      <c r="E162" s="2">
        <v>7.69</v>
      </c>
      <c r="F162" s="2">
        <v>242</v>
      </c>
      <c r="G162" s="2">
        <v>0.2</v>
      </c>
      <c r="H162" s="2">
        <v>0.2</v>
      </c>
      <c r="I162" s="2">
        <v>104</v>
      </c>
      <c r="K162" s="2">
        <v>0.02</v>
      </c>
      <c r="L162" s="2">
        <v>11.3</v>
      </c>
      <c r="M162" s="2">
        <v>0.468</v>
      </c>
      <c r="P162" s="2">
        <v>0.01</v>
      </c>
      <c r="T162" s="2">
        <v>3.8</v>
      </c>
      <c r="U162" s="2">
        <v>4.2</v>
      </c>
      <c r="V162" s="2">
        <v>28.9</v>
      </c>
      <c r="X162" s="2">
        <v>26.1</v>
      </c>
      <c r="Y162" s="2">
        <v>0.003</v>
      </c>
      <c r="AA162" s="2">
        <v>11.8</v>
      </c>
      <c r="AC162" s="2">
        <v>0.41</v>
      </c>
      <c r="AE162" s="2">
        <v>4.32</v>
      </c>
      <c r="AG162" s="2">
        <v>0.007</v>
      </c>
      <c r="AH162" s="2">
        <v>0.04</v>
      </c>
      <c r="AI162" s="2">
        <v>0.7</v>
      </c>
      <c r="AJ162" s="2">
        <v>172</v>
      </c>
      <c r="AK162" s="2">
        <v>0.7</v>
      </c>
    </row>
    <row r="163" spans="1:37" ht="12.75">
      <c r="A163" s="2" t="s">
        <v>43</v>
      </c>
      <c r="B163" s="2">
        <v>37013</v>
      </c>
      <c r="C163" s="2">
        <v>850</v>
      </c>
      <c r="D163" s="2">
        <v>21.5</v>
      </c>
      <c r="E163" s="2">
        <v>7.93</v>
      </c>
      <c r="F163" s="2">
        <v>0</v>
      </c>
      <c r="G163" s="2">
        <v>0.14</v>
      </c>
      <c r="H163" s="2">
        <v>0.6</v>
      </c>
      <c r="I163" s="2">
        <v>92.7</v>
      </c>
      <c r="K163" s="2">
        <v>0.02</v>
      </c>
      <c r="L163" s="2">
        <v>12.4</v>
      </c>
      <c r="M163" s="2">
        <v>0.477</v>
      </c>
      <c r="P163" s="2">
        <v>0.01</v>
      </c>
      <c r="T163" s="2">
        <v>3.8</v>
      </c>
      <c r="U163" s="2">
        <v>3.6</v>
      </c>
      <c r="V163" s="2">
        <v>2.68</v>
      </c>
      <c r="X163" s="2">
        <v>24.4</v>
      </c>
      <c r="Y163" s="2">
        <v>0.003</v>
      </c>
      <c r="AA163" s="2">
        <v>11.6</v>
      </c>
      <c r="AC163" s="2">
        <v>0.353</v>
      </c>
      <c r="AE163" s="2">
        <v>4.12</v>
      </c>
      <c r="AG163" s="2">
        <v>0.005</v>
      </c>
      <c r="AH163" s="2">
        <v>0.04</v>
      </c>
      <c r="AI163" s="2">
        <v>0.7</v>
      </c>
      <c r="AJ163" s="2">
        <v>148</v>
      </c>
      <c r="AK163" s="2">
        <v>0.7</v>
      </c>
    </row>
    <row r="164" spans="1:37" ht="12.75">
      <c r="A164" s="2" t="s">
        <v>43</v>
      </c>
      <c r="B164" s="2">
        <v>36928</v>
      </c>
      <c r="C164" s="2">
        <v>920</v>
      </c>
      <c r="D164" s="2">
        <v>20.4</v>
      </c>
      <c r="E164" s="2">
        <v>7.58</v>
      </c>
      <c r="F164" s="2">
        <v>237</v>
      </c>
      <c r="G164" s="2">
        <v>0</v>
      </c>
      <c r="H164" s="2">
        <v>0.2</v>
      </c>
      <c r="I164" s="2">
        <v>95.9</v>
      </c>
      <c r="K164" s="2">
        <v>0.02</v>
      </c>
      <c r="L164" s="2">
        <v>12.3</v>
      </c>
      <c r="M164" s="2">
        <v>0.411</v>
      </c>
      <c r="P164" s="2">
        <v>0.01</v>
      </c>
      <c r="T164" s="2">
        <v>5.5</v>
      </c>
      <c r="U164" s="2">
        <v>3.8</v>
      </c>
      <c r="V164" s="2">
        <v>7.38</v>
      </c>
      <c r="X164" s="2">
        <v>25.2</v>
      </c>
      <c r="Y164" s="2">
        <v>0.003</v>
      </c>
      <c r="AA164" s="2">
        <v>11.6</v>
      </c>
      <c r="AC164" s="2">
        <v>0.16</v>
      </c>
      <c r="AE164" s="2">
        <v>4.22</v>
      </c>
      <c r="AG164" s="2">
        <v>0.005</v>
      </c>
      <c r="AH164" s="2">
        <v>0.22</v>
      </c>
      <c r="AI164" s="2">
        <v>0.7</v>
      </c>
      <c r="AJ164" s="2">
        <v>166</v>
      </c>
      <c r="AK164" s="2">
        <v>0.7</v>
      </c>
    </row>
    <row r="165" spans="1:37" ht="12.75">
      <c r="A165" s="2" t="s">
        <v>43</v>
      </c>
      <c r="B165" s="2">
        <v>37104</v>
      </c>
      <c r="C165" s="2">
        <v>930</v>
      </c>
      <c r="D165" s="2">
        <v>23</v>
      </c>
      <c r="E165" s="2">
        <v>6.86</v>
      </c>
      <c r="F165" s="2">
        <v>178</v>
      </c>
      <c r="G165" s="2">
        <v>0.02</v>
      </c>
      <c r="H165" s="2">
        <v>0.3</v>
      </c>
      <c r="I165" s="2">
        <v>102</v>
      </c>
      <c r="K165" s="2">
        <v>0.07</v>
      </c>
      <c r="L165" s="2">
        <v>12.6</v>
      </c>
      <c r="M165" s="2">
        <v>0.44</v>
      </c>
      <c r="P165" s="2">
        <v>0.01</v>
      </c>
      <c r="T165" s="2">
        <v>4.5</v>
      </c>
      <c r="U165" s="2">
        <v>2.4</v>
      </c>
      <c r="V165" s="2">
        <v>2.08</v>
      </c>
      <c r="X165" s="2">
        <v>26.5</v>
      </c>
      <c r="Y165" s="2">
        <v>0.003</v>
      </c>
      <c r="AA165" s="2">
        <v>12.7</v>
      </c>
      <c r="AC165" s="2">
        <v>0.332</v>
      </c>
      <c r="AE165" s="2">
        <v>4.32</v>
      </c>
      <c r="AG165" s="2">
        <v>0.01</v>
      </c>
      <c r="AH165" s="2">
        <v>0.04</v>
      </c>
      <c r="AI165" s="2">
        <v>0.7</v>
      </c>
      <c r="AJ165" s="2">
        <v>178</v>
      </c>
      <c r="AK165" s="2">
        <v>0.7</v>
      </c>
    </row>
    <row r="166" spans="1:41" ht="12.75">
      <c r="A166" s="2" t="s">
        <v>43</v>
      </c>
      <c r="B166" s="2">
        <v>37293</v>
      </c>
      <c r="C166" s="2">
        <v>1300</v>
      </c>
      <c r="D166" s="2">
        <v>20.1</v>
      </c>
      <c r="E166" s="2">
        <v>7.78</v>
      </c>
      <c r="F166" s="2">
        <v>208</v>
      </c>
      <c r="G166" s="2">
        <v>0.13</v>
      </c>
      <c r="H166" s="2">
        <v>0.8</v>
      </c>
      <c r="I166" s="2">
        <v>92</v>
      </c>
      <c r="K166" s="2">
        <v>0.02</v>
      </c>
      <c r="L166" s="2">
        <v>13.1</v>
      </c>
      <c r="M166" s="2">
        <v>0.396</v>
      </c>
      <c r="P166" s="2">
        <v>0.01</v>
      </c>
      <c r="T166" s="2">
        <v>4.5</v>
      </c>
      <c r="U166" s="2">
        <v>0.3</v>
      </c>
      <c r="V166" s="2">
        <v>0.38</v>
      </c>
      <c r="X166" s="2">
        <v>25.4</v>
      </c>
      <c r="Y166" s="2">
        <v>0.003</v>
      </c>
      <c r="AA166" s="2">
        <v>14.1</v>
      </c>
      <c r="AC166" s="2">
        <v>0.453</v>
      </c>
      <c r="AE166" s="2">
        <v>5</v>
      </c>
      <c r="AG166" s="2">
        <v>0.008</v>
      </c>
      <c r="AH166" s="2">
        <v>0.05</v>
      </c>
      <c r="AI166" s="2">
        <v>0.7</v>
      </c>
      <c r="AJ166" s="2">
        <v>158</v>
      </c>
      <c r="AK166" s="2">
        <v>0.7</v>
      </c>
      <c r="AL166" s="2">
        <v>0.002</v>
      </c>
      <c r="AM166" s="2">
        <v>0.005</v>
      </c>
      <c r="AN166" s="2">
        <v>0.02</v>
      </c>
      <c r="AO166" s="2">
        <v>0.02</v>
      </c>
    </row>
    <row r="167" spans="1:41" ht="12.75">
      <c r="A167" s="2" t="s">
        <v>43</v>
      </c>
      <c r="B167" s="2">
        <v>37378</v>
      </c>
      <c r="C167" s="2">
        <v>1310</v>
      </c>
      <c r="D167" s="2">
        <v>22</v>
      </c>
      <c r="E167" s="2">
        <v>7.89</v>
      </c>
      <c r="F167" s="2">
        <v>245</v>
      </c>
      <c r="G167" s="2">
        <v>0.54</v>
      </c>
      <c r="H167" s="2">
        <v>0.3</v>
      </c>
      <c r="I167" s="2">
        <v>93.6</v>
      </c>
      <c r="K167" s="2">
        <v>0.02</v>
      </c>
      <c r="L167" s="2">
        <v>13.5</v>
      </c>
      <c r="M167" s="2">
        <v>0.403</v>
      </c>
      <c r="P167" s="2">
        <v>0.023</v>
      </c>
      <c r="T167" s="2">
        <v>4.7</v>
      </c>
      <c r="U167" s="2">
        <v>0.3</v>
      </c>
      <c r="V167" s="2">
        <v>5.16</v>
      </c>
      <c r="X167" s="2">
        <v>26.9</v>
      </c>
      <c r="Y167" s="2">
        <v>0.001</v>
      </c>
      <c r="AA167" s="2">
        <v>14</v>
      </c>
      <c r="AC167" s="2">
        <v>0.434</v>
      </c>
      <c r="AE167" s="2">
        <v>4.81</v>
      </c>
      <c r="AG167" s="2">
        <v>0.048</v>
      </c>
      <c r="AH167" s="2">
        <v>0.04</v>
      </c>
      <c r="AJ167" s="2">
        <v>168</v>
      </c>
      <c r="AL167" s="2">
        <v>0.0005</v>
      </c>
      <c r="AM167" s="2">
        <v>0.023</v>
      </c>
      <c r="AN167" s="2">
        <v>0.019</v>
      </c>
      <c r="AO167" s="2">
        <v>0.019</v>
      </c>
    </row>
    <row r="168" spans="1:41" ht="12.75">
      <c r="A168" s="2" t="s">
        <v>43</v>
      </c>
      <c r="B168" s="2">
        <v>37469</v>
      </c>
      <c r="C168" s="2">
        <v>1315</v>
      </c>
      <c r="D168" s="2">
        <v>23.6</v>
      </c>
      <c r="E168" s="2">
        <v>7.98</v>
      </c>
      <c r="F168" s="2">
        <v>248</v>
      </c>
      <c r="G168" s="2">
        <v>1.7</v>
      </c>
      <c r="H168" s="2">
        <v>0.8</v>
      </c>
      <c r="I168" s="2">
        <v>92.4</v>
      </c>
      <c r="K168" s="2">
        <v>0.02</v>
      </c>
      <c r="L168" s="2">
        <v>13.8</v>
      </c>
      <c r="M168" s="2">
        <v>0.265</v>
      </c>
      <c r="P168" s="2">
        <v>0.007</v>
      </c>
      <c r="T168" s="2">
        <v>4.3</v>
      </c>
      <c r="U168" s="2">
        <v>0.3</v>
      </c>
      <c r="V168" s="2">
        <v>3.83</v>
      </c>
      <c r="X168" s="2">
        <v>27.6</v>
      </c>
      <c r="Y168" s="2">
        <v>0.001</v>
      </c>
      <c r="AA168" s="2">
        <v>13.5</v>
      </c>
      <c r="AC168" s="2">
        <v>0.399</v>
      </c>
      <c r="AE168" s="2">
        <v>4.29</v>
      </c>
      <c r="AG168" s="2">
        <v>0.005</v>
      </c>
      <c r="AH168" s="2">
        <v>0.04</v>
      </c>
      <c r="AJ168" s="2">
        <v>166</v>
      </c>
      <c r="AL168" s="2">
        <v>0.0005</v>
      </c>
      <c r="AM168" s="2">
        <v>0.023</v>
      </c>
      <c r="AN168" s="2">
        <v>0.018</v>
      </c>
      <c r="AO168" s="2">
        <v>0.018</v>
      </c>
    </row>
    <row r="169" spans="1:39" ht="12.75">
      <c r="A169" s="2" t="s">
        <v>43</v>
      </c>
      <c r="B169" s="2">
        <v>37564</v>
      </c>
      <c r="C169" s="2">
        <v>820</v>
      </c>
      <c r="D169" s="2">
        <v>21.2</v>
      </c>
      <c r="E169" s="2">
        <v>7.89</v>
      </c>
      <c r="F169" s="2">
        <v>241</v>
      </c>
      <c r="G169" s="2">
        <v>0.92</v>
      </c>
      <c r="H169" s="2">
        <v>3.3</v>
      </c>
      <c r="I169" s="2">
        <v>96.6</v>
      </c>
      <c r="K169" s="2">
        <v>0.037</v>
      </c>
      <c r="L169" s="2">
        <v>16</v>
      </c>
      <c r="M169" s="2">
        <v>0.47</v>
      </c>
      <c r="P169" s="2">
        <v>0.004</v>
      </c>
      <c r="T169" s="2">
        <v>5</v>
      </c>
      <c r="U169" s="2">
        <v>0.8</v>
      </c>
      <c r="V169" s="2">
        <v>6.7</v>
      </c>
      <c r="X169" s="2">
        <v>24.2</v>
      </c>
      <c r="Y169" s="2">
        <v>0.002</v>
      </c>
      <c r="AA169" s="2">
        <v>12.5</v>
      </c>
      <c r="AC169" s="2">
        <v>0.29</v>
      </c>
      <c r="AE169" s="2">
        <v>3.58</v>
      </c>
      <c r="AG169" s="2">
        <v>0.042</v>
      </c>
      <c r="AH169" s="2">
        <v>0.3</v>
      </c>
      <c r="AJ169" s="2">
        <v>157</v>
      </c>
      <c r="AL169" s="2">
        <v>0.003</v>
      </c>
      <c r="AM169" s="2">
        <v>0.011</v>
      </c>
    </row>
    <row r="170" spans="1:39" ht="12.75">
      <c r="A170" s="2" t="s">
        <v>43</v>
      </c>
      <c r="B170" s="2">
        <v>37657</v>
      </c>
      <c r="C170" s="2">
        <v>1540</v>
      </c>
      <c r="D170" s="2">
        <v>21.1</v>
      </c>
      <c r="E170" s="2">
        <v>7.82</v>
      </c>
      <c r="F170" s="2">
        <v>231</v>
      </c>
      <c r="G170" s="2">
        <v>0.93</v>
      </c>
      <c r="H170" s="2">
        <v>0.4</v>
      </c>
      <c r="I170" s="2">
        <v>130</v>
      </c>
      <c r="K170" s="2">
        <v>0.016</v>
      </c>
      <c r="L170" s="2">
        <v>10</v>
      </c>
      <c r="M170" s="2">
        <v>0.36</v>
      </c>
      <c r="P170" s="2">
        <v>2.7</v>
      </c>
      <c r="T170" s="2">
        <v>4.8</v>
      </c>
      <c r="U170" s="2">
        <v>1</v>
      </c>
      <c r="V170" s="2">
        <v>2.9</v>
      </c>
      <c r="X170" s="2">
        <v>48</v>
      </c>
      <c r="Y170" s="2">
        <v>0.002</v>
      </c>
      <c r="AA170" s="2">
        <v>8.8</v>
      </c>
      <c r="AC170" s="2">
        <v>0.4</v>
      </c>
      <c r="AE170" s="2">
        <v>5.2</v>
      </c>
      <c r="AG170" s="2">
        <v>0.07</v>
      </c>
      <c r="AH170" s="2">
        <v>0.2</v>
      </c>
      <c r="AJ170" s="2">
        <v>148</v>
      </c>
      <c r="AL170" s="2">
        <v>0.003</v>
      </c>
      <c r="AM170" s="2">
        <v>0.01</v>
      </c>
    </row>
    <row r="171" spans="1:38" ht="12.75">
      <c r="A171" s="2" t="s">
        <v>43</v>
      </c>
      <c r="B171" s="2">
        <v>37743</v>
      </c>
      <c r="C171" s="2">
        <v>850</v>
      </c>
      <c r="D171" s="2">
        <v>21.6</v>
      </c>
      <c r="E171" s="2">
        <v>7.8</v>
      </c>
      <c r="F171" s="2">
        <v>242</v>
      </c>
      <c r="G171" s="2">
        <v>0.7</v>
      </c>
      <c r="H171" s="2">
        <v>0.2</v>
      </c>
      <c r="I171" s="2">
        <v>94.2</v>
      </c>
      <c r="K171" s="2">
        <v>0.037</v>
      </c>
      <c r="L171" s="2">
        <v>14.3</v>
      </c>
      <c r="M171" s="2">
        <v>0.47</v>
      </c>
      <c r="P171" s="2">
        <v>0.005</v>
      </c>
      <c r="U171" s="2">
        <v>5.1</v>
      </c>
      <c r="V171" s="2">
        <v>9.3</v>
      </c>
      <c r="X171" s="2">
        <v>24.3</v>
      </c>
      <c r="AA171" s="2">
        <v>12.4</v>
      </c>
      <c r="AC171" s="2">
        <v>0.33</v>
      </c>
      <c r="AE171" s="2">
        <v>4.03</v>
      </c>
      <c r="AG171" s="2">
        <v>0.07</v>
      </c>
      <c r="AH171" s="2">
        <v>0.4</v>
      </c>
      <c r="AJ171" s="2">
        <v>171</v>
      </c>
      <c r="AL171" s="2">
        <v>0.003</v>
      </c>
    </row>
    <row r="172" spans="1:39" ht="12.75">
      <c r="A172" s="2" t="s">
        <v>43</v>
      </c>
      <c r="B172" s="2">
        <v>37838</v>
      </c>
      <c r="C172" s="2">
        <v>1000</v>
      </c>
      <c r="E172" s="2">
        <v>7.6</v>
      </c>
      <c r="F172" s="2">
        <v>239</v>
      </c>
      <c r="G172" s="2">
        <v>0.56</v>
      </c>
      <c r="I172" s="2">
        <v>100</v>
      </c>
      <c r="K172" s="2">
        <v>0.066</v>
      </c>
      <c r="L172" s="2">
        <v>16</v>
      </c>
      <c r="M172" s="2">
        <v>0.46</v>
      </c>
      <c r="P172" s="2">
        <v>11.6</v>
      </c>
      <c r="T172" s="2">
        <v>5.2</v>
      </c>
      <c r="V172" s="2">
        <v>8.37</v>
      </c>
      <c r="X172" s="2">
        <v>24.4</v>
      </c>
      <c r="AA172" s="2">
        <v>12.5</v>
      </c>
      <c r="AC172" s="2">
        <v>0.33</v>
      </c>
      <c r="AE172" s="2">
        <v>4.2</v>
      </c>
      <c r="AG172" s="2">
        <v>0.042</v>
      </c>
      <c r="AH172" s="2">
        <v>0.11</v>
      </c>
      <c r="AJ172" s="2">
        <v>158</v>
      </c>
      <c r="AL172" s="2">
        <v>0.003</v>
      </c>
      <c r="AM172" s="2">
        <v>0.011</v>
      </c>
    </row>
    <row r="173" spans="1:39" ht="12.75">
      <c r="A173" s="2" t="s">
        <v>43</v>
      </c>
      <c r="B173" s="2">
        <v>37838</v>
      </c>
      <c r="C173" s="2">
        <v>1500</v>
      </c>
      <c r="E173" s="2">
        <v>7.6</v>
      </c>
      <c r="F173" s="2">
        <v>239</v>
      </c>
      <c r="G173" s="2">
        <v>0.56</v>
      </c>
      <c r="K173" s="2">
        <v>0.037</v>
      </c>
      <c r="V173" s="2">
        <v>7.83</v>
      </c>
      <c r="X173" s="2">
        <v>25.5</v>
      </c>
      <c r="AA173" s="2">
        <v>13.1</v>
      </c>
      <c r="AC173" s="2">
        <v>0.46</v>
      </c>
      <c r="AE173" s="2">
        <v>4.3</v>
      </c>
      <c r="AG173" s="2">
        <v>0.042</v>
      </c>
      <c r="AH173" s="2">
        <v>0.28</v>
      </c>
      <c r="AL173" s="2">
        <v>0.003</v>
      </c>
      <c r="AM173" s="2">
        <v>0.011</v>
      </c>
    </row>
    <row r="174" spans="1:37" ht="12.75">
      <c r="A174" s="2" t="s">
        <v>42</v>
      </c>
      <c r="B174" s="2">
        <v>36843</v>
      </c>
      <c r="C174" s="2">
        <v>1012</v>
      </c>
      <c r="D174" s="2">
        <v>22.5</v>
      </c>
      <c r="E174" s="2">
        <v>7.25</v>
      </c>
      <c r="F174" s="2">
        <v>527</v>
      </c>
      <c r="G174" s="2">
        <v>3.14</v>
      </c>
      <c r="H174" s="2">
        <v>0.1</v>
      </c>
      <c r="I174" s="2">
        <v>179</v>
      </c>
      <c r="K174" s="2">
        <v>0.02</v>
      </c>
      <c r="L174" s="2">
        <v>46.8</v>
      </c>
      <c r="M174" s="2">
        <v>0.432</v>
      </c>
      <c r="P174" s="2">
        <v>0.05</v>
      </c>
      <c r="T174" s="2">
        <v>11</v>
      </c>
      <c r="U174" s="2">
        <v>5.6</v>
      </c>
      <c r="V174" s="2">
        <v>49.18</v>
      </c>
      <c r="X174" s="2">
        <v>80.9</v>
      </c>
      <c r="Y174" s="2">
        <v>0.003</v>
      </c>
      <c r="AA174" s="2">
        <v>9.27</v>
      </c>
      <c r="AC174" s="2">
        <v>0.865</v>
      </c>
      <c r="AE174" s="2">
        <v>18.9</v>
      </c>
      <c r="AG174" s="2">
        <v>0.022</v>
      </c>
      <c r="AH174" s="2">
        <v>0.04</v>
      </c>
      <c r="AI174" s="2">
        <v>0.7</v>
      </c>
      <c r="AJ174" s="2">
        <v>350</v>
      </c>
      <c r="AK174" s="2">
        <v>0.7</v>
      </c>
    </row>
    <row r="175" spans="1:37" ht="12.75">
      <c r="A175" s="2" t="s">
        <v>42</v>
      </c>
      <c r="B175" s="2">
        <v>37013</v>
      </c>
      <c r="C175" s="2">
        <v>835</v>
      </c>
      <c r="D175" s="2">
        <v>22.4</v>
      </c>
      <c r="E175" s="2">
        <v>7.32</v>
      </c>
      <c r="F175" s="2">
        <v>0</v>
      </c>
      <c r="G175" s="2">
        <v>2.71</v>
      </c>
      <c r="H175" s="2">
        <v>0.3</v>
      </c>
      <c r="I175" s="2">
        <v>169</v>
      </c>
      <c r="K175" s="2">
        <v>0.02</v>
      </c>
      <c r="L175" s="2">
        <v>51</v>
      </c>
      <c r="M175" s="2">
        <v>0.408</v>
      </c>
      <c r="P175" s="2">
        <v>0.05</v>
      </c>
      <c r="T175" s="2">
        <v>11</v>
      </c>
      <c r="U175" s="2">
        <v>6.2</v>
      </c>
      <c r="V175" s="2">
        <v>6.05</v>
      </c>
      <c r="X175" s="2">
        <v>74.5</v>
      </c>
      <c r="Y175" s="2">
        <v>0.003</v>
      </c>
      <c r="AA175" s="2">
        <v>8.83</v>
      </c>
      <c r="AC175" s="2">
        <v>0.805</v>
      </c>
      <c r="AE175" s="2">
        <v>18.4</v>
      </c>
      <c r="AG175" s="2">
        <v>0.02</v>
      </c>
      <c r="AH175" s="2">
        <v>0.04</v>
      </c>
      <c r="AI175" s="2">
        <v>0.7</v>
      </c>
      <c r="AJ175" s="2">
        <v>370</v>
      </c>
      <c r="AK175" s="2">
        <v>0.7</v>
      </c>
    </row>
    <row r="176" spans="1:37" ht="12.75">
      <c r="A176" s="2" t="s">
        <v>42</v>
      </c>
      <c r="B176" s="2">
        <v>36927</v>
      </c>
      <c r="C176" s="2">
        <v>1405</v>
      </c>
      <c r="D176" s="2">
        <v>22.2</v>
      </c>
      <c r="E176" s="2">
        <v>7.18</v>
      </c>
      <c r="F176" s="2">
        <v>532</v>
      </c>
      <c r="G176" s="2">
        <v>0</v>
      </c>
      <c r="H176" s="2">
        <v>0.1</v>
      </c>
      <c r="I176" s="2">
        <v>170</v>
      </c>
      <c r="K176" s="2">
        <v>0.02</v>
      </c>
      <c r="L176" s="2">
        <v>51</v>
      </c>
      <c r="M176" s="2">
        <v>0.444</v>
      </c>
      <c r="P176" s="2">
        <v>0.06</v>
      </c>
      <c r="T176" s="2">
        <v>12.3</v>
      </c>
      <c r="U176" s="2">
        <v>3.4</v>
      </c>
      <c r="V176" s="2">
        <v>11.43</v>
      </c>
      <c r="X176" s="2">
        <v>74.3</v>
      </c>
      <c r="Y176" s="2">
        <v>0.003</v>
      </c>
      <c r="AA176" s="2">
        <v>8.68</v>
      </c>
      <c r="AC176" s="2">
        <v>0.2</v>
      </c>
      <c r="AE176" s="2">
        <v>17.7</v>
      </c>
      <c r="AG176" s="2">
        <v>0.02</v>
      </c>
      <c r="AH176" s="2">
        <v>0.32</v>
      </c>
      <c r="AI176" s="2">
        <v>0.7</v>
      </c>
      <c r="AJ176" s="2">
        <v>350</v>
      </c>
      <c r="AK176" s="2">
        <v>0.7</v>
      </c>
    </row>
    <row r="177" spans="1:37" ht="12.75">
      <c r="A177" s="2" t="s">
        <v>42</v>
      </c>
      <c r="B177" s="2">
        <v>37104</v>
      </c>
      <c r="C177" s="2">
        <v>1450</v>
      </c>
      <c r="D177" s="2">
        <v>22.5</v>
      </c>
      <c r="E177" s="2">
        <v>6.81</v>
      </c>
      <c r="F177" s="2">
        <v>392</v>
      </c>
      <c r="G177" s="2">
        <v>0.1</v>
      </c>
      <c r="H177" s="2">
        <v>0.2</v>
      </c>
      <c r="I177" s="2">
        <v>174</v>
      </c>
      <c r="K177" s="2">
        <v>0.02</v>
      </c>
      <c r="L177" s="2">
        <v>58.8</v>
      </c>
      <c r="M177" s="2">
        <v>0.377</v>
      </c>
      <c r="P177" s="2">
        <v>0.05</v>
      </c>
      <c r="T177" s="2">
        <v>10.5</v>
      </c>
      <c r="U177" s="2">
        <v>4.5</v>
      </c>
      <c r="V177" s="2">
        <v>3.6</v>
      </c>
      <c r="X177" s="2">
        <v>90.5</v>
      </c>
      <c r="Y177" s="2">
        <v>0.003</v>
      </c>
      <c r="AA177" s="2">
        <v>10.5</v>
      </c>
      <c r="AC177" s="2">
        <v>0.864</v>
      </c>
      <c r="AE177" s="2">
        <v>20.5</v>
      </c>
      <c r="AG177" s="2">
        <v>0.021</v>
      </c>
      <c r="AH177" s="2">
        <v>0.04</v>
      </c>
      <c r="AI177" s="2">
        <v>0.7</v>
      </c>
      <c r="AJ177" s="2">
        <v>372</v>
      </c>
      <c r="AK177" s="2">
        <v>0.7</v>
      </c>
    </row>
    <row r="178" spans="1:41" ht="12.75">
      <c r="A178" s="2" t="s">
        <v>42</v>
      </c>
      <c r="B178" s="2">
        <v>37291</v>
      </c>
      <c r="C178" s="2">
        <v>1045</v>
      </c>
      <c r="D178" s="2">
        <v>22.3</v>
      </c>
      <c r="E178" s="2">
        <v>6.2</v>
      </c>
      <c r="F178" s="2">
        <v>464</v>
      </c>
      <c r="G178" s="2">
        <v>2.58</v>
      </c>
      <c r="H178" s="2">
        <v>0.3</v>
      </c>
      <c r="I178" s="2">
        <v>164</v>
      </c>
      <c r="K178" s="2">
        <v>0.02</v>
      </c>
      <c r="L178" s="2">
        <v>56.4</v>
      </c>
      <c r="M178" s="2">
        <v>0.363</v>
      </c>
      <c r="P178" s="2">
        <v>0.065</v>
      </c>
      <c r="T178" s="2">
        <v>9.5</v>
      </c>
      <c r="U178" s="2">
        <v>0.3</v>
      </c>
      <c r="V178" s="2">
        <v>0.52</v>
      </c>
      <c r="X178" s="2">
        <v>83.7</v>
      </c>
      <c r="Y178" s="2">
        <v>0.006</v>
      </c>
      <c r="AA178" s="2">
        <v>10.9</v>
      </c>
      <c r="AC178" s="2">
        <v>1.05</v>
      </c>
      <c r="AE178" s="2">
        <v>22.4</v>
      </c>
      <c r="AG178" s="2">
        <v>0.027</v>
      </c>
      <c r="AH178" s="2">
        <v>0.05</v>
      </c>
      <c r="AI178" s="2">
        <v>0.7</v>
      </c>
      <c r="AJ178" s="2">
        <v>354</v>
      </c>
      <c r="AK178" s="2">
        <v>0.7</v>
      </c>
      <c r="AL178" s="2">
        <v>0.002</v>
      </c>
      <c r="AM178" s="2">
        <v>0.005</v>
      </c>
      <c r="AN178" s="2">
        <v>0.005</v>
      </c>
      <c r="AO178" s="2">
        <v>0.005</v>
      </c>
    </row>
    <row r="179" spans="1:39" ht="12.75">
      <c r="A179" s="2" t="s">
        <v>42</v>
      </c>
      <c r="B179" s="2">
        <v>37196</v>
      </c>
      <c r="C179" s="2">
        <v>1340</v>
      </c>
      <c r="D179" s="2">
        <v>22.5</v>
      </c>
      <c r="E179" s="2">
        <v>7.41</v>
      </c>
      <c r="F179" s="2">
        <v>468</v>
      </c>
      <c r="G179" s="2">
        <v>3.08</v>
      </c>
      <c r="H179" s="2">
        <v>0</v>
      </c>
      <c r="I179" s="2">
        <v>172</v>
      </c>
      <c r="K179" s="2">
        <v>0.02</v>
      </c>
      <c r="L179" s="2">
        <v>76.1</v>
      </c>
      <c r="M179" s="2">
        <v>0.299</v>
      </c>
      <c r="P179" s="2">
        <v>0.07</v>
      </c>
      <c r="T179" s="2">
        <v>9.6</v>
      </c>
      <c r="U179" s="2">
        <v>2.1</v>
      </c>
      <c r="V179" s="2">
        <v>1.31</v>
      </c>
      <c r="X179" s="2">
        <v>83.7</v>
      </c>
      <c r="Y179" s="2">
        <v>0.003</v>
      </c>
      <c r="AA179" s="2">
        <v>9.18</v>
      </c>
      <c r="AC179" s="2">
        <v>0.423</v>
      </c>
      <c r="AE179" s="2">
        <v>14.7</v>
      </c>
      <c r="AG179" s="2">
        <v>0.07</v>
      </c>
      <c r="AH179" s="2">
        <v>0.05</v>
      </c>
      <c r="AI179" s="2">
        <v>0.7</v>
      </c>
      <c r="AJ179" s="2">
        <v>284</v>
      </c>
      <c r="AK179" s="2">
        <v>0.7</v>
      </c>
      <c r="AL179" s="2">
        <v>0.002</v>
      </c>
      <c r="AM179" s="2">
        <v>0.005</v>
      </c>
    </row>
    <row r="180" spans="1:41" ht="12.75">
      <c r="A180" s="2" t="s">
        <v>42</v>
      </c>
      <c r="B180" s="2">
        <v>37473</v>
      </c>
      <c r="C180" s="2">
        <v>900</v>
      </c>
      <c r="D180" s="2">
        <v>22.5</v>
      </c>
      <c r="E180" s="2">
        <v>7.1</v>
      </c>
      <c r="F180" s="2">
        <v>542</v>
      </c>
      <c r="G180" s="2">
        <v>2.59</v>
      </c>
      <c r="H180" s="2">
        <v>0</v>
      </c>
      <c r="I180" s="2">
        <v>165</v>
      </c>
      <c r="K180" s="2">
        <v>0.02</v>
      </c>
      <c r="L180" s="2">
        <v>55.7</v>
      </c>
      <c r="M180" s="2">
        <v>0.226</v>
      </c>
      <c r="P180" s="2">
        <v>0.064</v>
      </c>
      <c r="T180" s="2">
        <v>9.1</v>
      </c>
      <c r="U180" s="2">
        <v>0.4</v>
      </c>
      <c r="V180" s="2">
        <v>5.23</v>
      </c>
      <c r="X180" s="2">
        <v>78.6</v>
      </c>
      <c r="Y180" s="2">
        <v>0.003</v>
      </c>
      <c r="AA180" s="2">
        <v>9.41</v>
      </c>
      <c r="AC180" s="2">
        <v>0.824</v>
      </c>
      <c r="AE180" s="2">
        <v>17.9</v>
      </c>
      <c r="AG180" s="2">
        <v>0.026</v>
      </c>
      <c r="AH180" s="2">
        <v>0.103</v>
      </c>
      <c r="AJ180" s="2">
        <v>370</v>
      </c>
      <c r="AL180" s="2">
        <v>0.0005</v>
      </c>
      <c r="AM180" s="2">
        <v>0.023</v>
      </c>
      <c r="AN180" s="2">
        <v>0.005</v>
      </c>
      <c r="AO180" s="2">
        <v>0.005</v>
      </c>
    </row>
    <row r="181" spans="1:41" ht="12.75">
      <c r="A181" s="2" t="s">
        <v>42</v>
      </c>
      <c r="B181" s="2">
        <v>37379</v>
      </c>
      <c r="C181" s="2">
        <v>1000</v>
      </c>
      <c r="D181" s="2">
        <v>22.6</v>
      </c>
      <c r="E181" s="2">
        <v>7.16</v>
      </c>
      <c r="F181" s="2">
        <v>541</v>
      </c>
      <c r="G181" s="2">
        <v>2.59</v>
      </c>
      <c r="H181" s="2">
        <v>0.2</v>
      </c>
      <c r="I181" s="2">
        <v>164</v>
      </c>
      <c r="K181" s="2">
        <v>0.02</v>
      </c>
      <c r="L181" s="2">
        <v>58</v>
      </c>
      <c r="M181" s="2">
        <v>0.377</v>
      </c>
      <c r="P181" s="2">
        <v>0.087</v>
      </c>
      <c r="T181" s="2">
        <v>9.4</v>
      </c>
      <c r="U181" s="2">
        <v>0.3</v>
      </c>
      <c r="V181" s="2">
        <v>5.11</v>
      </c>
      <c r="X181" s="2">
        <v>71.1</v>
      </c>
      <c r="Y181" s="2">
        <v>0.001</v>
      </c>
      <c r="AA181" s="2">
        <v>9.12</v>
      </c>
      <c r="AC181" s="2">
        <v>0.853</v>
      </c>
      <c r="AE181" s="2">
        <v>18.3</v>
      </c>
      <c r="AG181" s="2">
        <v>0.029</v>
      </c>
      <c r="AH181" s="2">
        <v>0.067</v>
      </c>
      <c r="AJ181" s="2">
        <v>380</v>
      </c>
      <c r="AL181" s="2">
        <v>0.0005</v>
      </c>
      <c r="AM181" s="2">
        <v>0.023</v>
      </c>
      <c r="AN181" s="2">
        <v>0.005</v>
      </c>
      <c r="AO181" s="2">
        <v>0.005</v>
      </c>
    </row>
    <row r="182" spans="1:39" ht="12.75">
      <c r="A182" s="2" t="s">
        <v>42</v>
      </c>
      <c r="B182" s="2">
        <v>37564</v>
      </c>
      <c r="C182" s="2">
        <v>1130</v>
      </c>
      <c r="D182" s="2">
        <v>22.3</v>
      </c>
      <c r="E182" s="2">
        <v>7.24</v>
      </c>
      <c r="F182" s="2">
        <v>539</v>
      </c>
      <c r="G182" s="2">
        <v>1.01</v>
      </c>
      <c r="H182" s="2">
        <v>0.3</v>
      </c>
      <c r="I182" s="2">
        <v>171</v>
      </c>
      <c r="K182" s="2">
        <v>0.037</v>
      </c>
      <c r="L182" s="2">
        <v>62</v>
      </c>
      <c r="M182" s="2">
        <v>0.47</v>
      </c>
      <c r="P182" s="2">
        <v>0.11</v>
      </c>
      <c r="T182" s="2">
        <v>9.5</v>
      </c>
      <c r="U182" s="2">
        <v>0.8</v>
      </c>
      <c r="V182" s="2">
        <v>6.5</v>
      </c>
      <c r="X182" s="2">
        <v>70.9</v>
      </c>
      <c r="Y182" s="2">
        <v>0.002</v>
      </c>
      <c r="AA182" s="2">
        <v>10.1</v>
      </c>
      <c r="AC182" s="2">
        <v>0.882</v>
      </c>
      <c r="AE182" s="2">
        <v>19.8</v>
      </c>
      <c r="AG182" s="2">
        <v>0.042</v>
      </c>
      <c r="AH182" s="2">
        <v>0.3</v>
      </c>
      <c r="AJ182" s="2">
        <v>316</v>
      </c>
      <c r="AL182" s="2">
        <v>0.003</v>
      </c>
      <c r="AM182" s="2">
        <v>0.01</v>
      </c>
    </row>
    <row r="183" spans="1:39" ht="12.75">
      <c r="A183" s="2" t="s">
        <v>42</v>
      </c>
      <c r="B183" s="2">
        <v>37656</v>
      </c>
      <c r="C183" s="2">
        <v>1330</v>
      </c>
      <c r="D183" s="2">
        <v>22.3</v>
      </c>
      <c r="E183" s="2">
        <v>7.2</v>
      </c>
      <c r="F183" s="2">
        <v>540</v>
      </c>
      <c r="G183" s="2">
        <v>0.92</v>
      </c>
      <c r="H183" s="2">
        <v>0.1</v>
      </c>
      <c r="I183" s="2">
        <v>170</v>
      </c>
      <c r="K183" s="2">
        <v>0.02</v>
      </c>
      <c r="L183" s="2">
        <v>63</v>
      </c>
      <c r="M183" s="2">
        <v>0.46</v>
      </c>
      <c r="P183" s="2">
        <v>0.13</v>
      </c>
      <c r="T183" s="2">
        <v>11</v>
      </c>
      <c r="U183" s="2">
        <v>0.8</v>
      </c>
      <c r="V183" s="2">
        <v>3.5</v>
      </c>
      <c r="X183" s="2">
        <v>74</v>
      </c>
      <c r="Y183" s="2">
        <v>0.002</v>
      </c>
      <c r="AA183" s="2">
        <v>9.7</v>
      </c>
      <c r="AC183" s="2">
        <v>0.85</v>
      </c>
      <c r="AE183" s="2">
        <v>23</v>
      </c>
      <c r="AG183" s="2">
        <v>0.05</v>
      </c>
      <c r="AH183" s="2">
        <v>0.3</v>
      </c>
      <c r="AJ183" s="2">
        <v>356</v>
      </c>
      <c r="AL183" s="2">
        <v>0.003</v>
      </c>
      <c r="AM183" s="2">
        <v>0.01</v>
      </c>
    </row>
    <row r="184" spans="1:38" ht="12.75">
      <c r="A184" s="2" t="s">
        <v>42</v>
      </c>
      <c r="B184" s="2">
        <v>37742</v>
      </c>
      <c r="C184" s="2">
        <v>840</v>
      </c>
      <c r="E184" s="2">
        <v>7.15</v>
      </c>
      <c r="F184" s="2">
        <v>551</v>
      </c>
      <c r="G184" s="2">
        <v>0.44</v>
      </c>
      <c r="H184" s="2">
        <v>0.4</v>
      </c>
      <c r="I184" s="2">
        <v>169</v>
      </c>
      <c r="K184" s="2">
        <v>0.037</v>
      </c>
      <c r="L184" s="2">
        <v>58.3</v>
      </c>
      <c r="M184" s="2">
        <v>0.43</v>
      </c>
      <c r="P184" s="2">
        <v>0.088</v>
      </c>
      <c r="U184" s="2">
        <v>5.4</v>
      </c>
      <c r="V184" s="2">
        <v>11.3</v>
      </c>
      <c r="X184" s="2">
        <v>69.5</v>
      </c>
      <c r="AA184" s="2">
        <v>9.12</v>
      </c>
      <c r="AC184" s="2">
        <v>0.865</v>
      </c>
      <c r="AE184" s="2">
        <v>20.3</v>
      </c>
      <c r="AG184" s="2">
        <v>0.06</v>
      </c>
      <c r="AH184" s="2">
        <v>0.5</v>
      </c>
      <c r="AJ184" s="2">
        <v>972</v>
      </c>
      <c r="AL184" s="2">
        <v>0.003</v>
      </c>
    </row>
    <row r="185" spans="1:38" ht="12.75">
      <c r="A185" s="2" t="s">
        <v>42</v>
      </c>
      <c r="B185" s="2">
        <v>37837</v>
      </c>
      <c r="C185" s="2">
        <v>1100</v>
      </c>
      <c r="E185" s="2">
        <v>7.01</v>
      </c>
      <c r="F185" s="2">
        <v>511</v>
      </c>
      <c r="G185" s="2">
        <v>0.88</v>
      </c>
      <c r="I185" s="2">
        <v>178</v>
      </c>
      <c r="K185" s="2">
        <v>0.037</v>
      </c>
      <c r="L185" s="2">
        <v>55.1</v>
      </c>
      <c r="M185" s="2">
        <v>0.35</v>
      </c>
      <c r="T185" s="2">
        <v>12</v>
      </c>
      <c r="V185" s="2">
        <v>6.84</v>
      </c>
      <c r="X185" s="2">
        <v>70</v>
      </c>
      <c r="AA185" s="2">
        <v>8.64</v>
      </c>
      <c r="AC185" s="2">
        <v>0.855</v>
      </c>
      <c r="AE185" s="2">
        <v>18.2</v>
      </c>
      <c r="AH185" s="2">
        <v>0.24</v>
      </c>
      <c r="AJ185" s="2">
        <v>361</v>
      </c>
      <c r="AL185" s="2">
        <v>0.003</v>
      </c>
    </row>
    <row r="186" spans="1:38" ht="12.75">
      <c r="A186" s="2" t="s">
        <v>42</v>
      </c>
      <c r="B186" s="2">
        <v>38384</v>
      </c>
      <c r="C186" s="2">
        <v>1610</v>
      </c>
      <c r="E186" s="2">
        <v>7.25</v>
      </c>
      <c r="F186" s="2">
        <v>549</v>
      </c>
      <c r="G186" s="2">
        <v>3.39</v>
      </c>
      <c r="I186" s="2">
        <v>172</v>
      </c>
      <c r="K186" s="2">
        <v>0.04</v>
      </c>
      <c r="L186" s="2">
        <v>55</v>
      </c>
      <c r="M186" s="2">
        <v>0.602</v>
      </c>
      <c r="T186" s="2">
        <v>11.1</v>
      </c>
      <c r="V186" s="2">
        <v>1.57</v>
      </c>
      <c r="X186" s="2">
        <v>68.9</v>
      </c>
      <c r="AA186" s="2">
        <v>8.79</v>
      </c>
      <c r="AC186" s="2">
        <v>0.874</v>
      </c>
      <c r="AE186" s="2">
        <v>17.8</v>
      </c>
      <c r="AG186" s="2">
        <v>0.026</v>
      </c>
      <c r="AH186" s="2">
        <v>0.39</v>
      </c>
      <c r="AJ186" s="2">
        <v>314</v>
      </c>
      <c r="AL186" s="2">
        <v>0.0003</v>
      </c>
    </row>
    <row r="187" spans="1:38" ht="12.75">
      <c r="A187" s="2" t="s">
        <v>42</v>
      </c>
      <c r="B187" s="2">
        <v>38384</v>
      </c>
      <c r="C187" s="2">
        <v>1620</v>
      </c>
      <c r="E187" s="2">
        <v>7.25</v>
      </c>
      <c r="F187" s="2">
        <v>549</v>
      </c>
      <c r="G187" s="2">
        <v>3.39</v>
      </c>
      <c r="I187" s="2">
        <v>173</v>
      </c>
      <c r="K187" s="2">
        <v>0.04</v>
      </c>
      <c r="L187" s="2">
        <v>56.8</v>
      </c>
      <c r="M187" s="2">
        <v>0.588</v>
      </c>
      <c r="T187" s="2">
        <v>10.9</v>
      </c>
      <c r="V187" s="2">
        <v>5.48</v>
      </c>
      <c r="X187" s="2">
        <v>70.6</v>
      </c>
      <c r="AA187" s="2">
        <v>9.1</v>
      </c>
      <c r="AC187" s="2">
        <v>0.894</v>
      </c>
      <c r="AE187" s="2">
        <v>18.3</v>
      </c>
      <c r="AG187" s="2">
        <v>0.023</v>
      </c>
      <c r="AH187" s="2">
        <v>0.38</v>
      </c>
      <c r="AJ187" s="2">
        <v>317</v>
      </c>
      <c r="AL187" s="2">
        <v>0.0003</v>
      </c>
    </row>
    <row r="188" spans="1:38" ht="12.75">
      <c r="A188" s="2" t="s">
        <v>42</v>
      </c>
      <c r="B188" s="2">
        <v>38568</v>
      </c>
      <c r="C188" s="2">
        <v>1015</v>
      </c>
      <c r="E188" s="2">
        <v>7.14</v>
      </c>
      <c r="F188" s="2">
        <v>510</v>
      </c>
      <c r="G188" s="2">
        <v>3.36</v>
      </c>
      <c r="H188" s="2">
        <v>0.1</v>
      </c>
      <c r="I188" s="2">
        <v>173</v>
      </c>
      <c r="L188" s="2">
        <v>60.8</v>
      </c>
      <c r="M188" s="2">
        <v>0.347</v>
      </c>
      <c r="P188" s="2">
        <v>0.1</v>
      </c>
      <c r="T188" s="2">
        <v>10</v>
      </c>
      <c r="V188" s="2">
        <v>0.85</v>
      </c>
      <c r="X188" s="2">
        <v>69.8</v>
      </c>
      <c r="AA188" s="2">
        <v>9.15</v>
      </c>
      <c r="AC188" s="2">
        <v>0.884</v>
      </c>
      <c r="AE188" s="2">
        <v>17.8</v>
      </c>
      <c r="AG188" s="2">
        <v>0.037</v>
      </c>
      <c r="AH188" s="2">
        <v>0.38</v>
      </c>
      <c r="AJ188" s="2">
        <v>312</v>
      </c>
      <c r="AL188" s="2">
        <v>0.0035</v>
      </c>
    </row>
    <row r="189" spans="1:38" ht="12.75">
      <c r="A189" s="2" t="s">
        <v>42</v>
      </c>
      <c r="B189" s="2">
        <v>38628</v>
      </c>
      <c r="C189" s="2">
        <v>1215</v>
      </c>
      <c r="E189" s="2">
        <v>7.21</v>
      </c>
      <c r="F189" s="2">
        <v>510</v>
      </c>
      <c r="G189" s="2">
        <v>5.88</v>
      </c>
      <c r="H189" s="2">
        <v>0.1</v>
      </c>
      <c r="I189" s="2">
        <v>173</v>
      </c>
      <c r="L189" s="2">
        <v>54</v>
      </c>
      <c r="M189" s="2">
        <v>0.289</v>
      </c>
      <c r="V189" s="2">
        <v>0.85</v>
      </c>
      <c r="X189" s="2">
        <v>72.2</v>
      </c>
      <c r="AA189" s="2">
        <v>9.7</v>
      </c>
      <c r="AC189" s="2">
        <v>0.9</v>
      </c>
      <c r="AE189" s="2">
        <v>19.9</v>
      </c>
      <c r="AG189" s="2">
        <v>0.03</v>
      </c>
      <c r="AH189" s="2">
        <v>0.45</v>
      </c>
      <c r="AJ189" s="2">
        <v>334</v>
      </c>
      <c r="AL189" s="2">
        <v>0.0035</v>
      </c>
    </row>
    <row r="190" spans="1:39" ht="12.75">
      <c r="A190" s="2" t="s">
        <v>42</v>
      </c>
      <c r="B190" s="2">
        <v>38021</v>
      </c>
      <c r="C190" s="2">
        <v>1415</v>
      </c>
      <c r="E190" s="2">
        <v>7.16</v>
      </c>
      <c r="F190" s="2">
        <v>497</v>
      </c>
      <c r="H190" s="2">
        <v>3.8</v>
      </c>
      <c r="I190" s="2">
        <v>175</v>
      </c>
      <c r="K190" s="2">
        <v>0.04</v>
      </c>
      <c r="L190" s="2">
        <v>58.8</v>
      </c>
      <c r="M190" s="2">
        <v>0.39</v>
      </c>
      <c r="T190" s="2">
        <v>12.1</v>
      </c>
      <c r="V190" s="2">
        <v>0.85</v>
      </c>
      <c r="X190" s="2">
        <v>71.5</v>
      </c>
      <c r="AA190" s="2">
        <v>9.08</v>
      </c>
      <c r="AC190" s="2">
        <v>0.798</v>
      </c>
      <c r="AE190" s="2">
        <v>18.2</v>
      </c>
      <c r="AG190" s="2">
        <v>0.04</v>
      </c>
      <c r="AH190" s="2">
        <v>0.11</v>
      </c>
      <c r="AJ190" s="2">
        <v>320</v>
      </c>
      <c r="AL190" s="2">
        <v>0.0003</v>
      </c>
      <c r="AM190" s="2">
        <v>0.013</v>
      </c>
    </row>
    <row r="191" spans="1:38" ht="12.75">
      <c r="A191" s="2" t="s">
        <v>42</v>
      </c>
      <c r="B191" s="2">
        <v>38300</v>
      </c>
      <c r="C191" s="2">
        <v>1415</v>
      </c>
      <c r="D191" s="2">
        <v>22.5</v>
      </c>
      <c r="E191" s="2">
        <v>7.27</v>
      </c>
      <c r="F191" s="2">
        <v>557</v>
      </c>
      <c r="G191" s="2">
        <v>3.6</v>
      </c>
      <c r="I191" s="2">
        <v>174</v>
      </c>
      <c r="K191" s="2">
        <v>0.04</v>
      </c>
      <c r="L191" s="2">
        <v>67.9</v>
      </c>
      <c r="M191" s="2">
        <v>0.48</v>
      </c>
      <c r="P191" s="2">
        <v>0.127</v>
      </c>
      <c r="T191" s="2">
        <v>13.6</v>
      </c>
      <c r="V191" s="2">
        <v>2.18</v>
      </c>
      <c r="X191" s="2">
        <v>67.6</v>
      </c>
      <c r="AA191" s="2">
        <v>8.9</v>
      </c>
      <c r="AC191" s="2">
        <v>0.775</v>
      </c>
      <c r="AE191" s="2">
        <v>18.8</v>
      </c>
      <c r="AG191" s="2">
        <v>0.02</v>
      </c>
      <c r="AH191" s="2">
        <v>0.31</v>
      </c>
      <c r="AJ191" s="2">
        <v>300</v>
      </c>
      <c r="AL191" s="2">
        <v>0.0003</v>
      </c>
    </row>
    <row r="192" spans="1:38" ht="12.75">
      <c r="A192" s="2" t="s">
        <v>42</v>
      </c>
      <c r="B192" s="2">
        <v>38755</v>
      </c>
      <c r="C192" s="2">
        <v>1300</v>
      </c>
      <c r="E192" s="2">
        <v>7.04</v>
      </c>
      <c r="F192" s="2">
        <v>776</v>
      </c>
      <c r="H192" s="2">
        <v>0.1</v>
      </c>
      <c r="I192" s="2">
        <v>180</v>
      </c>
      <c r="L192" s="2">
        <v>45.6</v>
      </c>
      <c r="M192" s="2">
        <v>0.381</v>
      </c>
      <c r="P192" s="2">
        <v>1.7</v>
      </c>
      <c r="T192" s="2">
        <v>10.8</v>
      </c>
      <c r="V192" s="2">
        <v>0.85</v>
      </c>
      <c r="X192" s="2">
        <v>76</v>
      </c>
      <c r="AA192" s="2">
        <v>8.21</v>
      </c>
      <c r="AC192" s="2">
        <v>0.944</v>
      </c>
      <c r="AE192" s="2">
        <v>15.7</v>
      </c>
      <c r="AG192" s="2">
        <v>0.029</v>
      </c>
      <c r="AH192" s="2">
        <v>0.11</v>
      </c>
      <c r="AJ192" s="2">
        <v>331</v>
      </c>
      <c r="AL192" s="2">
        <v>0.0035</v>
      </c>
    </row>
    <row r="193" spans="1:38" ht="12.75">
      <c r="A193" s="2" t="s">
        <v>42</v>
      </c>
      <c r="B193" s="2">
        <v>38112</v>
      </c>
      <c r="C193" s="2">
        <v>1100</v>
      </c>
      <c r="E193" s="2">
        <v>7.02</v>
      </c>
      <c r="F193" s="2">
        <v>543</v>
      </c>
      <c r="G193" s="2">
        <v>3.21</v>
      </c>
      <c r="I193" s="2">
        <v>173</v>
      </c>
      <c r="K193" s="2">
        <v>0.04</v>
      </c>
      <c r="L193" s="2">
        <v>60.2</v>
      </c>
      <c r="M193" s="2">
        <v>0.38</v>
      </c>
      <c r="T193" s="2">
        <v>12.2</v>
      </c>
      <c r="V193" s="2">
        <v>1.69</v>
      </c>
      <c r="X193" s="2">
        <v>70.2</v>
      </c>
      <c r="AA193" s="2">
        <v>8.79</v>
      </c>
      <c r="AC193" s="2">
        <v>1.14</v>
      </c>
      <c r="AE193" s="2">
        <v>19.1</v>
      </c>
      <c r="AH193" s="2">
        <v>0.11</v>
      </c>
      <c r="AJ193" s="2">
        <v>373</v>
      </c>
      <c r="AL193" s="2">
        <v>0.0003</v>
      </c>
    </row>
    <row r="194" spans="1:38" ht="12.75">
      <c r="A194" s="2" t="s">
        <v>42</v>
      </c>
      <c r="B194" s="2">
        <v>37949</v>
      </c>
      <c r="C194" s="2">
        <v>1430</v>
      </c>
      <c r="E194" s="2">
        <v>7.08</v>
      </c>
      <c r="F194" s="2">
        <v>546</v>
      </c>
      <c r="G194" s="2">
        <v>15.46</v>
      </c>
      <c r="H194" s="2">
        <v>0.3</v>
      </c>
      <c r="I194" s="2">
        <v>169</v>
      </c>
      <c r="K194" s="2">
        <v>0.04</v>
      </c>
      <c r="L194" s="2">
        <v>42.8</v>
      </c>
      <c r="M194" s="2">
        <v>0.41</v>
      </c>
      <c r="P194" s="2">
        <v>0.093</v>
      </c>
      <c r="T194" s="2">
        <v>11.8</v>
      </c>
      <c r="V194" s="2">
        <v>1.12</v>
      </c>
      <c r="X194" s="2">
        <v>72.7</v>
      </c>
      <c r="AA194" s="2">
        <v>9.48</v>
      </c>
      <c r="AC194" s="2">
        <v>0.863</v>
      </c>
      <c r="AE194" s="2">
        <v>19.8</v>
      </c>
      <c r="AH194" s="2">
        <v>0.17</v>
      </c>
      <c r="AJ194" s="2">
        <v>330</v>
      </c>
      <c r="AL194" s="2">
        <v>0.0003</v>
      </c>
    </row>
    <row r="195" spans="1:38" ht="12.75">
      <c r="A195" s="2" t="s">
        <v>42</v>
      </c>
      <c r="B195" s="2">
        <v>38840</v>
      </c>
      <c r="C195" s="2">
        <v>1030</v>
      </c>
      <c r="E195" s="2">
        <v>8.08</v>
      </c>
      <c r="F195" s="2">
        <v>518</v>
      </c>
      <c r="G195" s="2">
        <v>5.85</v>
      </c>
      <c r="I195" s="2">
        <v>182</v>
      </c>
      <c r="L195" s="2">
        <v>57.5</v>
      </c>
      <c r="M195" s="2">
        <v>0.531</v>
      </c>
      <c r="T195" s="2">
        <v>10.4</v>
      </c>
      <c r="V195" s="2">
        <v>0.85</v>
      </c>
      <c r="X195" s="2">
        <v>72.2</v>
      </c>
      <c r="AA195" s="2">
        <v>9.27</v>
      </c>
      <c r="AC195" s="2">
        <v>0.928</v>
      </c>
      <c r="AE195" s="2">
        <v>18.6</v>
      </c>
      <c r="AG195" s="2">
        <v>0.029</v>
      </c>
      <c r="AH195" s="2">
        <v>0.861</v>
      </c>
      <c r="AJ195" s="2">
        <v>336</v>
      </c>
      <c r="AL195" s="2">
        <v>0.0022</v>
      </c>
    </row>
    <row r="196" spans="1:38" ht="12.75">
      <c r="A196" s="2" t="s">
        <v>42</v>
      </c>
      <c r="B196" s="2">
        <v>38211</v>
      </c>
      <c r="C196" s="2">
        <v>1115</v>
      </c>
      <c r="E196" s="2">
        <v>7.19</v>
      </c>
      <c r="F196" s="2">
        <v>546</v>
      </c>
      <c r="G196" s="2">
        <v>4.22</v>
      </c>
      <c r="I196" s="2">
        <v>168</v>
      </c>
      <c r="K196" s="2">
        <v>0.04</v>
      </c>
      <c r="L196" s="2">
        <v>57.1</v>
      </c>
      <c r="M196" s="2">
        <v>0.42</v>
      </c>
      <c r="T196" s="2">
        <v>10.6</v>
      </c>
      <c r="U196" s="2">
        <v>0.8</v>
      </c>
      <c r="V196" s="2">
        <v>0.85</v>
      </c>
      <c r="X196" s="2">
        <v>70.8</v>
      </c>
      <c r="AA196" s="2">
        <v>9.38</v>
      </c>
      <c r="AC196" s="2">
        <v>0.967</v>
      </c>
      <c r="AE196" s="2">
        <v>19.6</v>
      </c>
      <c r="AG196" s="2">
        <v>0.048</v>
      </c>
      <c r="AH196" s="2">
        <v>0.11</v>
      </c>
      <c r="AJ196" s="2">
        <v>377</v>
      </c>
      <c r="AL196" s="2">
        <v>0.0003</v>
      </c>
    </row>
    <row r="197" spans="1:37" ht="12.75">
      <c r="A197" s="2" t="s">
        <v>42</v>
      </c>
      <c r="B197" s="2">
        <v>37104</v>
      </c>
      <c r="C197" s="2">
        <v>1450</v>
      </c>
      <c r="D197" s="2">
        <v>22.5</v>
      </c>
      <c r="E197" s="2">
        <v>6.81</v>
      </c>
      <c r="F197" s="2">
        <v>392</v>
      </c>
      <c r="G197" s="2">
        <v>0.1</v>
      </c>
      <c r="H197" s="2">
        <v>0.3</v>
      </c>
      <c r="I197" s="2">
        <v>164</v>
      </c>
      <c r="K197" s="2">
        <v>0.02</v>
      </c>
      <c r="L197" s="2">
        <v>53.8</v>
      </c>
      <c r="M197" s="2">
        <v>0.362</v>
      </c>
      <c r="P197" s="2">
        <v>0.05</v>
      </c>
      <c r="T197" s="2">
        <v>10.5</v>
      </c>
      <c r="U197" s="2">
        <v>2.7</v>
      </c>
      <c r="V197" s="2">
        <v>3.58</v>
      </c>
      <c r="X197" s="2">
        <v>84.1</v>
      </c>
      <c r="Y197" s="2">
        <v>0.003</v>
      </c>
      <c r="AA197" s="2">
        <v>9.79</v>
      </c>
      <c r="AC197" s="2">
        <v>0.834</v>
      </c>
      <c r="AE197" s="2">
        <v>19.2</v>
      </c>
      <c r="AG197" s="2">
        <v>0.024</v>
      </c>
      <c r="AH197" s="2">
        <v>0.04</v>
      </c>
      <c r="AI197" s="2">
        <v>0.7</v>
      </c>
      <c r="AJ197" s="2">
        <v>392</v>
      </c>
      <c r="AK197" s="2">
        <v>0.7</v>
      </c>
    </row>
    <row r="198" spans="1:39" ht="12.75">
      <c r="A198" s="2" t="s">
        <v>42</v>
      </c>
      <c r="B198" s="2">
        <v>38475</v>
      </c>
      <c r="C198" s="2">
        <v>1045</v>
      </c>
      <c r="E198" s="2">
        <v>7.23</v>
      </c>
      <c r="F198" s="2">
        <v>444</v>
      </c>
      <c r="G198" s="2">
        <v>5.95</v>
      </c>
      <c r="I198" s="2">
        <v>174</v>
      </c>
      <c r="L198" s="2">
        <v>69.1</v>
      </c>
      <c r="M198" s="2">
        <v>0.391</v>
      </c>
      <c r="P198" s="2">
        <v>0.169</v>
      </c>
      <c r="T198" s="2">
        <v>12.4</v>
      </c>
      <c r="V198" s="2">
        <v>0.85</v>
      </c>
      <c r="X198" s="2">
        <v>78.8</v>
      </c>
      <c r="AA198" s="2">
        <v>9.88</v>
      </c>
      <c r="AC198" s="2">
        <v>0.86</v>
      </c>
      <c r="AE198" s="2">
        <v>20.8</v>
      </c>
      <c r="AH198" s="2">
        <v>0.519</v>
      </c>
      <c r="AJ198" s="2">
        <v>337</v>
      </c>
      <c r="AL198" s="2">
        <v>0.0035</v>
      </c>
      <c r="AM198" s="2">
        <v>0.01</v>
      </c>
    </row>
    <row r="199" spans="1:37" ht="12.75">
      <c r="A199" s="2" t="s">
        <v>63</v>
      </c>
      <c r="B199" s="2">
        <v>37048</v>
      </c>
      <c r="C199" s="2">
        <v>1110</v>
      </c>
      <c r="D199" s="2">
        <v>22.6</v>
      </c>
      <c r="E199" s="2">
        <v>7.51</v>
      </c>
      <c r="F199" s="2">
        <v>209</v>
      </c>
      <c r="G199" s="2">
        <v>0.35</v>
      </c>
      <c r="H199" s="2">
        <v>0.6</v>
      </c>
      <c r="I199" s="2">
        <v>132</v>
      </c>
      <c r="K199" s="2">
        <v>0.05</v>
      </c>
      <c r="L199" s="2">
        <v>5.4</v>
      </c>
      <c r="M199" s="2">
        <v>0.275</v>
      </c>
      <c r="P199" s="2">
        <v>0.01</v>
      </c>
      <c r="T199" s="2">
        <v>7</v>
      </c>
      <c r="U199" s="2">
        <v>3.8</v>
      </c>
      <c r="V199" s="2">
        <v>3.59</v>
      </c>
      <c r="X199" s="2">
        <v>41.6</v>
      </c>
      <c r="Y199" s="2">
        <v>0.003</v>
      </c>
      <c r="AA199" s="2">
        <v>9.34</v>
      </c>
      <c r="AC199" s="2">
        <v>0.609</v>
      </c>
      <c r="AE199" s="2">
        <v>3.94</v>
      </c>
      <c r="AG199" s="2">
        <v>0.038</v>
      </c>
      <c r="AH199" s="2">
        <v>0.25</v>
      </c>
      <c r="AI199" s="2">
        <v>0.7</v>
      </c>
      <c r="AJ199" s="2">
        <v>178</v>
      </c>
      <c r="AK199" s="2">
        <v>0.7</v>
      </c>
    </row>
    <row r="200" spans="1:41" ht="12.75">
      <c r="A200" s="2" t="s">
        <v>63</v>
      </c>
      <c r="B200" s="2">
        <v>37340</v>
      </c>
      <c r="C200" s="2">
        <v>1100</v>
      </c>
      <c r="D200" s="2">
        <v>22.5</v>
      </c>
      <c r="E200" s="2">
        <v>7.64</v>
      </c>
      <c r="F200" s="2">
        <v>268</v>
      </c>
      <c r="G200" s="2">
        <v>3.71</v>
      </c>
      <c r="H200" s="2">
        <v>2.8</v>
      </c>
      <c r="I200" s="2">
        <v>116</v>
      </c>
      <c r="K200" s="2">
        <v>0.082</v>
      </c>
      <c r="L200" s="2">
        <v>4.67</v>
      </c>
      <c r="M200" s="2">
        <v>0.242</v>
      </c>
      <c r="P200" s="2">
        <v>0.044</v>
      </c>
      <c r="T200" s="2">
        <v>3.5</v>
      </c>
      <c r="U200" s="2">
        <v>1.6</v>
      </c>
      <c r="V200" s="2">
        <v>2.04</v>
      </c>
      <c r="X200" s="2">
        <v>36</v>
      </c>
      <c r="Y200" s="2">
        <v>0.002</v>
      </c>
      <c r="AA200" s="2">
        <v>9.4</v>
      </c>
      <c r="AC200" s="2">
        <v>0.647</v>
      </c>
      <c r="AE200" s="2">
        <v>4.17</v>
      </c>
      <c r="AG200" s="2">
        <v>0.04</v>
      </c>
      <c r="AH200" s="2">
        <v>0.161</v>
      </c>
      <c r="AJ200" s="2">
        <v>172</v>
      </c>
      <c r="AL200" s="2">
        <v>0.0005</v>
      </c>
      <c r="AM200" s="2">
        <v>0.023</v>
      </c>
      <c r="AN200" s="2">
        <v>0.03</v>
      </c>
      <c r="AO200" s="2">
        <v>0.03</v>
      </c>
    </row>
    <row r="201" spans="1:38" ht="12.75">
      <c r="A201" s="2" t="s">
        <v>63</v>
      </c>
      <c r="B201" s="2">
        <v>37763</v>
      </c>
      <c r="C201" s="2">
        <v>900</v>
      </c>
      <c r="E201" s="2">
        <v>7.56</v>
      </c>
      <c r="F201" s="2">
        <v>290</v>
      </c>
      <c r="G201" s="2">
        <v>2.68</v>
      </c>
      <c r="H201" s="2">
        <v>0.4</v>
      </c>
      <c r="I201" s="2">
        <v>135</v>
      </c>
      <c r="K201" s="2">
        <v>0.07</v>
      </c>
      <c r="L201" s="2">
        <v>5.53</v>
      </c>
      <c r="M201" s="2">
        <v>0.37</v>
      </c>
      <c r="P201" s="2">
        <v>0.02</v>
      </c>
      <c r="T201" s="2">
        <v>6.3</v>
      </c>
      <c r="U201" s="2">
        <v>7</v>
      </c>
      <c r="V201" s="2">
        <v>6.2</v>
      </c>
      <c r="X201" s="2">
        <v>41.9</v>
      </c>
      <c r="AA201" s="2">
        <v>10.1</v>
      </c>
      <c r="AC201" s="2">
        <v>0.573</v>
      </c>
      <c r="AE201" s="2">
        <v>3.91</v>
      </c>
      <c r="AG201" s="2">
        <v>0.06</v>
      </c>
      <c r="AH201" s="2">
        <v>0.2</v>
      </c>
      <c r="AJ201" s="2">
        <v>181</v>
      </c>
      <c r="AL201" s="2">
        <v>0.003</v>
      </c>
    </row>
    <row r="202" spans="1:38" ht="12.75">
      <c r="A202" s="2" t="s">
        <v>63</v>
      </c>
      <c r="B202" s="2">
        <v>38608</v>
      </c>
      <c r="C202" s="2">
        <v>945</v>
      </c>
      <c r="E202" s="2">
        <v>7.39</v>
      </c>
      <c r="F202" s="2">
        <v>281</v>
      </c>
      <c r="G202" s="2">
        <v>1.91</v>
      </c>
      <c r="I202" s="2">
        <v>138</v>
      </c>
      <c r="L202" s="2">
        <v>6.19</v>
      </c>
      <c r="M202" s="2">
        <v>0.329</v>
      </c>
      <c r="T202" s="2">
        <v>7.3</v>
      </c>
      <c r="V202" s="2">
        <v>0.93</v>
      </c>
      <c r="X202" s="2">
        <v>37.3</v>
      </c>
      <c r="AA202" s="2">
        <v>9.3</v>
      </c>
      <c r="AC202" s="2">
        <v>0.598</v>
      </c>
      <c r="AE202" s="2">
        <v>3.86</v>
      </c>
      <c r="AG202" s="2">
        <v>0.038</v>
      </c>
      <c r="AH202" s="2">
        <v>0.11</v>
      </c>
      <c r="AJ202" s="2">
        <v>148</v>
      </c>
      <c r="AL202" s="2">
        <v>0.0035</v>
      </c>
    </row>
    <row r="203" spans="1:38" ht="12.75">
      <c r="A203" s="2" t="s">
        <v>63</v>
      </c>
      <c r="B203" s="2">
        <v>38608</v>
      </c>
      <c r="C203" s="2">
        <v>1000</v>
      </c>
      <c r="E203" s="2">
        <v>7.39</v>
      </c>
      <c r="F203" s="2">
        <v>281</v>
      </c>
      <c r="G203" s="2">
        <v>1.91</v>
      </c>
      <c r="I203" s="2">
        <v>139</v>
      </c>
      <c r="L203" s="2">
        <v>6.3</v>
      </c>
      <c r="M203" s="2">
        <v>0.339</v>
      </c>
      <c r="V203" s="2">
        <v>1.09</v>
      </c>
      <c r="X203" s="2">
        <v>37.5</v>
      </c>
      <c r="AA203" s="2">
        <v>9.32</v>
      </c>
      <c r="AC203" s="2">
        <v>0.603</v>
      </c>
      <c r="AE203" s="2">
        <v>3.87</v>
      </c>
      <c r="AG203" s="2">
        <v>0.039</v>
      </c>
      <c r="AH203" s="2">
        <v>0.11</v>
      </c>
      <c r="AJ203" s="2">
        <v>152</v>
      </c>
      <c r="AL203" s="2">
        <v>0.0035</v>
      </c>
    </row>
    <row r="204" spans="1:38" ht="12.75">
      <c r="A204" s="2" t="s">
        <v>63</v>
      </c>
      <c r="B204" s="2">
        <v>38077</v>
      </c>
      <c r="C204" s="2">
        <v>1005</v>
      </c>
      <c r="D204" s="2">
        <v>22.6</v>
      </c>
      <c r="E204" s="2">
        <v>7.73</v>
      </c>
      <c r="F204" s="2">
        <v>292</v>
      </c>
      <c r="G204" s="2">
        <v>0.18</v>
      </c>
      <c r="I204" s="2">
        <v>136</v>
      </c>
      <c r="K204" s="2">
        <v>0.059</v>
      </c>
      <c r="L204" s="2">
        <v>5.37</v>
      </c>
      <c r="M204" s="2">
        <v>0.25</v>
      </c>
      <c r="T204" s="2">
        <v>7</v>
      </c>
      <c r="V204" s="2">
        <v>11.9</v>
      </c>
      <c r="X204" s="2">
        <v>39.5</v>
      </c>
      <c r="AA204" s="2">
        <v>9.37</v>
      </c>
      <c r="AC204" s="2">
        <v>0.678</v>
      </c>
      <c r="AE204" s="2">
        <v>4.15</v>
      </c>
      <c r="AH204" s="2">
        <v>0.13</v>
      </c>
      <c r="AJ204" s="2">
        <v>171</v>
      </c>
      <c r="AL204" s="2">
        <v>0.0003</v>
      </c>
    </row>
    <row r="205" spans="1:38" ht="12.75">
      <c r="A205" s="2" t="s">
        <v>63</v>
      </c>
      <c r="B205" s="2">
        <v>38077</v>
      </c>
      <c r="C205" s="2">
        <v>1415</v>
      </c>
      <c r="D205" s="2">
        <v>22.6</v>
      </c>
      <c r="E205" s="2">
        <v>7.73</v>
      </c>
      <c r="F205" s="2">
        <v>292</v>
      </c>
      <c r="G205" s="2">
        <v>0.18</v>
      </c>
      <c r="H205" s="2">
        <v>1.2</v>
      </c>
      <c r="I205" s="2">
        <v>136</v>
      </c>
      <c r="K205" s="2">
        <v>0.062</v>
      </c>
      <c r="L205" s="2">
        <v>5.5</v>
      </c>
      <c r="M205" s="2">
        <v>0.26</v>
      </c>
      <c r="P205" s="2">
        <v>0.02</v>
      </c>
      <c r="V205" s="2">
        <v>9.46</v>
      </c>
      <c r="X205" s="2">
        <v>39.8</v>
      </c>
      <c r="AA205" s="2">
        <v>9.43</v>
      </c>
      <c r="AC205" s="2">
        <v>0.723</v>
      </c>
      <c r="AE205" s="2">
        <v>4.39</v>
      </c>
      <c r="AH205" s="2">
        <v>0.28</v>
      </c>
      <c r="AJ205" s="2">
        <v>184</v>
      </c>
      <c r="AL205" s="2">
        <v>0.0003</v>
      </c>
    </row>
    <row r="206" spans="1:37" ht="12.75">
      <c r="A206" s="2" t="s">
        <v>80</v>
      </c>
      <c r="B206" s="2">
        <v>36943</v>
      </c>
      <c r="C206" s="2">
        <v>1305</v>
      </c>
      <c r="D206" s="2">
        <v>21.2</v>
      </c>
      <c r="E206" s="2">
        <v>6.82</v>
      </c>
      <c r="F206" s="2">
        <v>852</v>
      </c>
      <c r="G206" s="2">
        <v>1.67</v>
      </c>
      <c r="H206" s="2">
        <v>1.5</v>
      </c>
      <c r="I206" s="2">
        <v>215</v>
      </c>
      <c r="K206" s="2">
        <v>0.13</v>
      </c>
      <c r="L206" s="2">
        <v>11</v>
      </c>
      <c r="M206" s="2">
        <v>0.159</v>
      </c>
      <c r="P206" s="2">
        <v>0.01</v>
      </c>
      <c r="T206" s="2">
        <v>22</v>
      </c>
      <c r="U206" s="2">
        <v>25.5</v>
      </c>
      <c r="V206" s="2">
        <v>13.23</v>
      </c>
      <c r="X206" s="2">
        <v>90.2</v>
      </c>
      <c r="Y206" s="2">
        <v>0.003</v>
      </c>
      <c r="AA206" s="2">
        <v>3.51</v>
      </c>
      <c r="AC206" s="2">
        <v>0.16</v>
      </c>
      <c r="AE206" s="2">
        <v>6.71</v>
      </c>
      <c r="AG206" s="2">
        <v>0.176</v>
      </c>
      <c r="AH206" s="2">
        <v>0.54</v>
      </c>
      <c r="AI206" s="2">
        <v>1</v>
      </c>
      <c r="AJ206" s="2">
        <v>302</v>
      </c>
      <c r="AK206" s="2">
        <v>1</v>
      </c>
    </row>
    <row r="207" spans="1:41" ht="12.75">
      <c r="A207" s="2" t="s">
        <v>80</v>
      </c>
      <c r="B207" s="2">
        <v>37342</v>
      </c>
      <c r="C207" s="2">
        <v>1030</v>
      </c>
      <c r="D207" s="2">
        <v>21.2</v>
      </c>
      <c r="E207" s="2">
        <v>6.93</v>
      </c>
      <c r="F207" s="2">
        <v>470</v>
      </c>
      <c r="G207" s="2">
        <v>1.34</v>
      </c>
      <c r="H207" s="2">
        <v>0.7</v>
      </c>
      <c r="I207" s="2">
        <v>201</v>
      </c>
      <c r="K207" s="2">
        <v>0.05</v>
      </c>
      <c r="L207" s="2">
        <v>9.67</v>
      </c>
      <c r="M207" s="2">
        <v>0.095</v>
      </c>
      <c r="P207" s="2">
        <v>0.005</v>
      </c>
      <c r="T207" s="2">
        <v>19</v>
      </c>
      <c r="U207" s="2">
        <v>19</v>
      </c>
      <c r="V207" s="2">
        <v>7.92</v>
      </c>
      <c r="X207" s="2">
        <v>82.6</v>
      </c>
      <c r="Y207" s="2">
        <v>0.001</v>
      </c>
      <c r="AA207" s="2">
        <v>3.51</v>
      </c>
      <c r="AC207" s="2">
        <v>0.404</v>
      </c>
      <c r="AE207" s="2">
        <v>6.36</v>
      </c>
      <c r="AG207" s="2">
        <v>0.17</v>
      </c>
      <c r="AH207" s="2">
        <v>0.369</v>
      </c>
      <c r="AJ207" s="2">
        <v>296</v>
      </c>
      <c r="AL207" s="2">
        <v>0.0005</v>
      </c>
      <c r="AM207" s="2">
        <v>0.023</v>
      </c>
      <c r="AN207" s="2">
        <v>0.026</v>
      </c>
      <c r="AO207" s="2">
        <v>0.026</v>
      </c>
    </row>
    <row r="208" spans="1:39" ht="12.75">
      <c r="A208" s="2" t="s">
        <v>80</v>
      </c>
      <c r="B208" s="2">
        <v>37733</v>
      </c>
      <c r="C208" s="2">
        <v>1115</v>
      </c>
      <c r="D208" s="2">
        <v>21.3</v>
      </c>
      <c r="E208" s="2">
        <v>6.93</v>
      </c>
      <c r="F208" s="2">
        <v>469</v>
      </c>
      <c r="G208" s="2">
        <v>2.06</v>
      </c>
      <c r="H208" s="2">
        <v>3.2</v>
      </c>
      <c r="I208" s="2">
        <v>220</v>
      </c>
      <c r="K208" s="2">
        <v>0.14</v>
      </c>
      <c r="L208" s="2">
        <v>12.4</v>
      </c>
      <c r="M208" s="2">
        <v>0.18</v>
      </c>
      <c r="P208" s="2">
        <v>0.005</v>
      </c>
      <c r="T208" s="2">
        <v>18.6</v>
      </c>
      <c r="U208" s="2">
        <v>14</v>
      </c>
      <c r="V208" s="2">
        <v>15.4</v>
      </c>
      <c r="X208" s="2">
        <v>89</v>
      </c>
      <c r="Y208" s="2">
        <v>0.003</v>
      </c>
      <c r="AA208" s="2">
        <v>3.57</v>
      </c>
      <c r="AC208" s="2">
        <v>0.44</v>
      </c>
      <c r="AE208" s="2">
        <v>7.05</v>
      </c>
      <c r="AG208" s="2">
        <v>0.15</v>
      </c>
      <c r="AH208" s="2">
        <v>0.5</v>
      </c>
      <c r="AJ208" s="2">
        <v>312</v>
      </c>
      <c r="AL208" s="2">
        <v>0.003</v>
      </c>
      <c r="AM208" s="2">
        <v>0.01</v>
      </c>
    </row>
    <row r="209" spans="1:38" ht="12.75">
      <c r="A209" s="2" t="s">
        <v>80</v>
      </c>
      <c r="B209" s="2">
        <v>38510</v>
      </c>
      <c r="C209" s="2">
        <v>1220</v>
      </c>
      <c r="D209" s="2">
        <v>21.2</v>
      </c>
      <c r="E209" s="2">
        <v>7.1</v>
      </c>
      <c r="F209" s="2">
        <v>494</v>
      </c>
      <c r="G209" s="2">
        <v>2.3</v>
      </c>
      <c r="I209" s="2">
        <v>220</v>
      </c>
      <c r="L209" s="2">
        <v>16.6</v>
      </c>
      <c r="M209" s="2">
        <v>0.091</v>
      </c>
      <c r="T209" s="2">
        <v>20.4</v>
      </c>
      <c r="V209" s="2">
        <v>7.62</v>
      </c>
      <c r="X209" s="2">
        <v>85.8</v>
      </c>
      <c r="AA209" s="2">
        <v>3.74</v>
      </c>
      <c r="AC209" s="2">
        <v>0.581</v>
      </c>
      <c r="AE209" s="2">
        <v>8.95</v>
      </c>
      <c r="AG209" s="2">
        <v>0.135</v>
      </c>
      <c r="AH209" s="2">
        <v>0.46</v>
      </c>
      <c r="AJ209" s="2">
        <v>277</v>
      </c>
      <c r="AL209" s="2">
        <v>0.0035</v>
      </c>
    </row>
    <row r="210" spans="1:38" ht="12.75">
      <c r="A210" s="2" t="s">
        <v>80</v>
      </c>
      <c r="B210" s="2">
        <v>38086</v>
      </c>
      <c r="C210" s="2">
        <v>1215</v>
      </c>
      <c r="D210" s="2">
        <v>21.4</v>
      </c>
      <c r="E210" s="2">
        <v>7.05</v>
      </c>
      <c r="F210" s="2">
        <v>464</v>
      </c>
      <c r="G210" s="2">
        <v>2.51</v>
      </c>
      <c r="H210" s="2">
        <v>3.7</v>
      </c>
      <c r="I210" s="2">
        <v>218</v>
      </c>
      <c r="K210" s="2">
        <v>0.11</v>
      </c>
      <c r="L210" s="2">
        <v>14.2</v>
      </c>
      <c r="M210" s="2">
        <v>0.09</v>
      </c>
      <c r="T210" s="2">
        <v>22</v>
      </c>
      <c r="U210" s="2">
        <v>18.2</v>
      </c>
      <c r="V210" s="2">
        <v>16.7</v>
      </c>
      <c r="X210" s="2">
        <v>88.4</v>
      </c>
      <c r="AA210" s="2">
        <v>3.59</v>
      </c>
      <c r="AC210" s="2">
        <v>0.4</v>
      </c>
      <c r="AE210" s="2">
        <v>8.01</v>
      </c>
      <c r="AG210" s="2">
        <v>0.332</v>
      </c>
      <c r="AH210" s="2">
        <v>0.528</v>
      </c>
      <c r="AJ210" s="2">
        <v>310</v>
      </c>
      <c r="AL210" s="2">
        <v>0.0003</v>
      </c>
    </row>
    <row r="211" spans="1:37" ht="12.75">
      <c r="A211" s="2" t="s">
        <v>57</v>
      </c>
      <c r="B211" s="2">
        <v>37012</v>
      </c>
      <c r="C211" s="2">
        <v>1210</v>
      </c>
      <c r="D211" s="2">
        <v>22.8</v>
      </c>
      <c r="E211" s="2">
        <v>7.38</v>
      </c>
      <c r="F211" s="2">
        <v>0</v>
      </c>
      <c r="G211" s="2">
        <v>5.76</v>
      </c>
      <c r="H211" s="2">
        <v>0.5</v>
      </c>
      <c r="I211" s="2">
        <v>119</v>
      </c>
      <c r="K211" s="2">
        <v>0.02</v>
      </c>
      <c r="L211" s="2">
        <v>6.2</v>
      </c>
      <c r="M211" s="2">
        <v>0.065</v>
      </c>
      <c r="P211" s="2">
        <v>1.27</v>
      </c>
      <c r="T211" s="2">
        <v>9</v>
      </c>
      <c r="U211" s="2">
        <v>3.9</v>
      </c>
      <c r="V211" s="2">
        <v>3.9</v>
      </c>
      <c r="X211" s="2">
        <v>50.1</v>
      </c>
      <c r="Y211" s="2">
        <v>0.003</v>
      </c>
      <c r="AA211" s="2">
        <v>2.03</v>
      </c>
      <c r="AC211" s="2">
        <v>0.45</v>
      </c>
      <c r="AE211" s="2">
        <v>4.39</v>
      </c>
      <c r="AG211" s="2">
        <v>0.017</v>
      </c>
      <c r="AH211" s="2">
        <v>0.04</v>
      </c>
      <c r="AI211" s="2">
        <v>0.7</v>
      </c>
      <c r="AJ211" s="2">
        <v>166</v>
      </c>
      <c r="AK211" s="2">
        <v>0.7</v>
      </c>
    </row>
    <row r="212" spans="1:37" ht="12.75">
      <c r="A212" s="2" t="s">
        <v>57</v>
      </c>
      <c r="B212" s="2">
        <v>36927</v>
      </c>
      <c r="C212" s="2">
        <v>1305</v>
      </c>
      <c r="D212" s="2">
        <v>22.6</v>
      </c>
      <c r="E212" s="2">
        <v>7.43</v>
      </c>
      <c r="F212" s="2">
        <v>282</v>
      </c>
      <c r="G212" s="2">
        <v>0</v>
      </c>
      <c r="H212" s="2">
        <v>0.3</v>
      </c>
      <c r="I212" s="2">
        <v>117</v>
      </c>
      <c r="K212" s="2">
        <v>0.02</v>
      </c>
      <c r="L212" s="2">
        <v>6.6</v>
      </c>
      <c r="M212" s="2">
        <v>0.073</v>
      </c>
      <c r="P212" s="2">
        <v>1.39</v>
      </c>
      <c r="T212" s="2">
        <v>11.5</v>
      </c>
      <c r="U212" s="2">
        <v>8.6</v>
      </c>
      <c r="V212" s="2">
        <v>8.52</v>
      </c>
      <c r="X212" s="2">
        <v>49.6</v>
      </c>
      <c r="Y212" s="2">
        <v>0.003</v>
      </c>
      <c r="AA212" s="2">
        <v>1.99</v>
      </c>
      <c r="AC212" s="2">
        <v>0.16</v>
      </c>
      <c r="AE212" s="2">
        <v>4.29</v>
      </c>
      <c r="AG212" s="2">
        <v>0.016</v>
      </c>
      <c r="AH212" s="2">
        <v>0.19</v>
      </c>
      <c r="AI212" s="2">
        <v>0.7</v>
      </c>
      <c r="AJ212" s="2">
        <v>168</v>
      </c>
      <c r="AK212" s="2">
        <v>0.7</v>
      </c>
    </row>
    <row r="213" spans="1:37" ht="12.75">
      <c r="A213" s="2" t="s">
        <v>57</v>
      </c>
      <c r="B213" s="2">
        <v>37105</v>
      </c>
      <c r="C213" s="2">
        <v>920</v>
      </c>
      <c r="D213" s="2">
        <v>22.6</v>
      </c>
      <c r="E213" s="2">
        <v>6.85</v>
      </c>
      <c r="F213" s="2">
        <v>205</v>
      </c>
      <c r="G213" s="2">
        <v>0.36</v>
      </c>
      <c r="H213" s="2">
        <v>0.5</v>
      </c>
      <c r="I213" s="2">
        <v>126</v>
      </c>
      <c r="K213" s="2">
        <v>0.02</v>
      </c>
      <c r="L213" s="2">
        <v>5.7</v>
      </c>
      <c r="M213" s="2">
        <v>0.099</v>
      </c>
      <c r="P213" s="2">
        <v>1.36</v>
      </c>
      <c r="T213" s="2">
        <v>10</v>
      </c>
      <c r="U213" s="2">
        <v>2.5</v>
      </c>
      <c r="V213" s="2">
        <v>3.25</v>
      </c>
      <c r="X213" s="2">
        <v>54.8</v>
      </c>
      <c r="Y213" s="2">
        <v>0.003</v>
      </c>
      <c r="AA213" s="2">
        <v>2.26</v>
      </c>
      <c r="AC213" s="2">
        <v>0.51</v>
      </c>
      <c r="AE213" s="2">
        <v>4.96</v>
      </c>
      <c r="AG213" s="2">
        <v>0.017</v>
      </c>
      <c r="AH213" s="2">
        <v>0.04</v>
      </c>
      <c r="AI213" s="2">
        <v>0.7</v>
      </c>
      <c r="AJ213" s="2">
        <v>170</v>
      </c>
      <c r="AK213" s="2">
        <v>0.7</v>
      </c>
    </row>
    <row r="214" spans="1:39" ht="12.75">
      <c r="A214" s="2" t="s">
        <v>57</v>
      </c>
      <c r="B214" s="2">
        <v>37197</v>
      </c>
      <c r="C214" s="2">
        <v>1400</v>
      </c>
      <c r="D214" s="2">
        <v>22.7</v>
      </c>
      <c r="E214" s="2">
        <v>7.63</v>
      </c>
      <c r="F214" s="2">
        <v>238</v>
      </c>
      <c r="G214" s="2">
        <v>7.01</v>
      </c>
      <c r="H214" s="2">
        <v>0.6</v>
      </c>
      <c r="I214" s="2">
        <v>129</v>
      </c>
      <c r="K214" s="2">
        <v>0.02</v>
      </c>
      <c r="L214" s="2">
        <v>5.96</v>
      </c>
      <c r="M214" s="2">
        <v>0.046</v>
      </c>
      <c r="P214" s="2">
        <v>1.53</v>
      </c>
      <c r="T214" s="2">
        <v>4.8</v>
      </c>
      <c r="U214" s="2">
        <v>2.5</v>
      </c>
      <c r="V214" s="2">
        <v>1.93</v>
      </c>
      <c r="X214" s="2">
        <v>69.2</v>
      </c>
      <c r="Y214" s="2">
        <v>0.005</v>
      </c>
      <c r="AA214" s="2">
        <v>9.63</v>
      </c>
      <c r="AC214" s="2">
        <v>0.947</v>
      </c>
      <c r="AE214" s="2">
        <v>20</v>
      </c>
      <c r="AG214" s="2">
        <v>0.08</v>
      </c>
      <c r="AH214" s="2">
        <v>0.05</v>
      </c>
      <c r="AI214" s="2">
        <v>0.7</v>
      </c>
      <c r="AJ214" s="2">
        <v>178</v>
      </c>
      <c r="AK214" s="2">
        <v>0.7</v>
      </c>
      <c r="AL214" s="2">
        <v>0.002</v>
      </c>
      <c r="AM214" s="2">
        <v>0.005</v>
      </c>
    </row>
    <row r="215" spans="1:41" ht="12.75">
      <c r="A215" s="2" t="s">
        <v>57</v>
      </c>
      <c r="B215" s="2">
        <v>37291</v>
      </c>
      <c r="C215" s="2">
        <v>1215</v>
      </c>
      <c r="D215" s="2">
        <v>22.5</v>
      </c>
      <c r="E215" s="2">
        <v>6.53</v>
      </c>
      <c r="F215" s="2">
        <v>246</v>
      </c>
      <c r="G215" s="2">
        <v>5.85</v>
      </c>
      <c r="H215" s="2">
        <v>0.3</v>
      </c>
      <c r="I215" s="2">
        <v>122</v>
      </c>
      <c r="K215" s="2">
        <v>0.02</v>
      </c>
      <c r="L215" s="2">
        <v>5.39</v>
      </c>
      <c r="M215" s="2">
        <v>0.083</v>
      </c>
      <c r="P215" s="2">
        <v>1.53</v>
      </c>
      <c r="T215" s="2">
        <v>8.6</v>
      </c>
      <c r="U215" s="2">
        <v>0.3</v>
      </c>
      <c r="V215" s="2">
        <v>0.38</v>
      </c>
      <c r="X215" s="2">
        <v>53.7</v>
      </c>
      <c r="Y215" s="2">
        <v>0.003</v>
      </c>
      <c r="AA215" s="2">
        <v>2.43</v>
      </c>
      <c r="AC215" s="2">
        <v>0.581</v>
      </c>
      <c r="AE215" s="2">
        <v>5.44</v>
      </c>
      <c r="AG215" s="2">
        <v>0.027</v>
      </c>
      <c r="AH215" s="2">
        <v>0.05</v>
      </c>
      <c r="AI215" s="2">
        <v>0.7</v>
      </c>
      <c r="AJ215" s="2">
        <v>172</v>
      </c>
      <c r="AK215" s="2">
        <v>0.7</v>
      </c>
      <c r="AL215" s="2">
        <v>0.002</v>
      </c>
      <c r="AM215" s="2">
        <v>0.005</v>
      </c>
      <c r="AN215" s="2">
        <v>0.005</v>
      </c>
      <c r="AO215" s="2">
        <v>0.005</v>
      </c>
    </row>
    <row r="216" spans="1:41" ht="12.75">
      <c r="A216" s="2" t="s">
        <v>57</v>
      </c>
      <c r="B216" s="2">
        <v>37379</v>
      </c>
      <c r="C216" s="2">
        <v>1100</v>
      </c>
      <c r="D216" s="2">
        <v>22.8</v>
      </c>
      <c r="E216" s="2">
        <v>7.44</v>
      </c>
      <c r="F216" s="2">
        <v>288</v>
      </c>
      <c r="G216" s="2">
        <v>5.7</v>
      </c>
      <c r="H216" s="2">
        <v>0.2</v>
      </c>
      <c r="I216" s="2">
        <v>117</v>
      </c>
      <c r="K216" s="2">
        <v>0.02</v>
      </c>
      <c r="L216" s="2">
        <v>5.6</v>
      </c>
      <c r="M216" s="2">
        <v>0.087</v>
      </c>
      <c r="P216" s="2">
        <v>1.53</v>
      </c>
      <c r="T216" s="2">
        <v>8.6</v>
      </c>
      <c r="U216" s="2">
        <v>0.3</v>
      </c>
      <c r="V216" s="2">
        <v>4.43</v>
      </c>
      <c r="X216" s="2">
        <v>46.7</v>
      </c>
      <c r="Y216" s="2">
        <v>0.001</v>
      </c>
      <c r="AA216" s="2">
        <v>2.06</v>
      </c>
      <c r="AC216" s="2">
        <v>0.439</v>
      </c>
      <c r="AE216" s="2">
        <v>4.35</v>
      </c>
      <c r="AG216" s="2">
        <v>0.016</v>
      </c>
      <c r="AH216" s="2">
        <v>0.044</v>
      </c>
      <c r="AJ216" s="2">
        <v>186</v>
      </c>
      <c r="AL216" s="2">
        <v>0.0005</v>
      </c>
      <c r="AM216" s="2">
        <v>0.023</v>
      </c>
      <c r="AN216" s="2">
        <v>0.005</v>
      </c>
      <c r="AO216" s="2">
        <v>0.005</v>
      </c>
    </row>
    <row r="217" spans="1:41" ht="12.75">
      <c r="A217" s="2" t="s">
        <v>57</v>
      </c>
      <c r="B217" s="2">
        <v>37473</v>
      </c>
      <c r="C217" s="2">
        <v>1000</v>
      </c>
      <c r="D217" s="2">
        <v>22.7</v>
      </c>
      <c r="E217" s="2">
        <v>7.44</v>
      </c>
      <c r="F217" s="2">
        <v>290</v>
      </c>
      <c r="G217" s="2">
        <v>2.58</v>
      </c>
      <c r="H217" s="2">
        <v>0.3</v>
      </c>
      <c r="I217" s="2">
        <v>117</v>
      </c>
      <c r="K217" s="2">
        <v>0.076</v>
      </c>
      <c r="L217" s="2">
        <v>5.26</v>
      </c>
      <c r="M217" s="2">
        <v>0.046</v>
      </c>
      <c r="P217" s="2">
        <v>1.37</v>
      </c>
      <c r="T217" s="2">
        <v>8.3</v>
      </c>
      <c r="U217" s="2">
        <v>0.4</v>
      </c>
      <c r="V217" s="2">
        <v>5.14</v>
      </c>
      <c r="X217" s="2">
        <v>54.9</v>
      </c>
      <c r="Y217" s="2">
        <v>0.003</v>
      </c>
      <c r="AA217" s="2">
        <v>2.2</v>
      </c>
      <c r="AC217" s="2">
        <v>0.447</v>
      </c>
      <c r="AE217" s="2">
        <v>4.4</v>
      </c>
      <c r="AG217" s="2">
        <v>0.017</v>
      </c>
      <c r="AH217" s="2">
        <v>0.135</v>
      </c>
      <c r="AJ217" s="2">
        <v>204</v>
      </c>
      <c r="AL217" s="2">
        <v>0.0005</v>
      </c>
      <c r="AM217" s="2">
        <v>0.023</v>
      </c>
      <c r="AN217" s="2">
        <v>0.005</v>
      </c>
      <c r="AO217" s="2">
        <v>0.005</v>
      </c>
    </row>
    <row r="218" spans="1:39" ht="12.75">
      <c r="A218" s="2" t="s">
        <v>57</v>
      </c>
      <c r="B218" s="2">
        <v>37564</v>
      </c>
      <c r="C218" s="2">
        <v>1300</v>
      </c>
      <c r="D218" s="2">
        <v>22.7</v>
      </c>
      <c r="E218" s="2">
        <v>7.47</v>
      </c>
      <c r="F218" s="2">
        <v>280</v>
      </c>
      <c r="G218" s="2">
        <v>1.04</v>
      </c>
      <c r="H218" s="2">
        <v>0.3</v>
      </c>
      <c r="I218" s="2">
        <v>121</v>
      </c>
      <c r="K218" s="2">
        <v>0.037</v>
      </c>
      <c r="L218" s="2">
        <v>5.98</v>
      </c>
      <c r="M218" s="2">
        <v>0.1</v>
      </c>
      <c r="P218" s="2">
        <v>1.39</v>
      </c>
      <c r="T218" s="2">
        <v>10</v>
      </c>
      <c r="U218" s="2">
        <v>0.9</v>
      </c>
      <c r="V218" s="2">
        <v>6.7</v>
      </c>
      <c r="X218" s="2">
        <v>49.2</v>
      </c>
      <c r="Y218" s="2">
        <v>0.002</v>
      </c>
      <c r="AA218" s="2">
        <v>2.11</v>
      </c>
      <c r="AC218" s="2">
        <v>0.37</v>
      </c>
      <c r="AE218" s="2">
        <v>3.94</v>
      </c>
      <c r="AG218" s="2">
        <v>0.04</v>
      </c>
      <c r="AH218" s="2">
        <v>0.3</v>
      </c>
      <c r="AJ218" s="2">
        <v>148</v>
      </c>
      <c r="AL218" s="2">
        <v>0.003</v>
      </c>
      <c r="AM218" s="2">
        <v>0.01</v>
      </c>
    </row>
    <row r="219" spans="1:39" ht="12.75">
      <c r="A219" s="2" t="s">
        <v>57</v>
      </c>
      <c r="B219" s="2">
        <v>37656</v>
      </c>
      <c r="C219" s="2">
        <v>1430</v>
      </c>
      <c r="D219" s="2">
        <v>22.6</v>
      </c>
      <c r="E219" s="2">
        <v>7.4</v>
      </c>
      <c r="F219" s="2">
        <v>289</v>
      </c>
      <c r="G219" s="2">
        <v>0.98</v>
      </c>
      <c r="H219" s="2">
        <v>0.2</v>
      </c>
      <c r="I219" s="2">
        <v>120</v>
      </c>
      <c r="K219" s="2">
        <v>0.016</v>
      </c>
      <c r="L219" s="2">
        <v>6.2</v>
      </c>
      <c r="M219" s="2">
        <v>0.07</v>
      </c>
      <c r="P219" s="2">
        <v>1.3</v>
      </c>
      <c r="T219" s="2">
        <v>10</v>
      </c>
      <c r="U219" s="2">
        <v>1</v>
      </c>
      <c r="V219" s="2">
        <v>3</v>
      </c>
      <c r="X219" s="2">
        <v>53</v>
      </c>
      <c r="Y219" s="2">
        <v>0.002</v>
      </c>
      <c r="AA219" s="2">
        <v>2.2</v>
      </c>
      <c r="AC219" s="2">
        <v>0.4</v>
      </c>
      <c r="AE219" s="2">
        <v>5.1</v>
      </c>
      <c r="AG219" s="2">
        <v>0.06</v>
      </c>
      <c r="AH219" s="2">
        <v>0.2</v>
      </c>
      <c r="AJ219" s="2">
        <v>211</v>
      </c>
      <c r="AL219" s="2">
        <v>0.003</v>
      </c>
      <c r="AM219" s="2">
        <v>0.01</v>
      </c>
    </row>
    <row r="220" spans="1:38" ht="12.75">
      <c r="A220" s="2" t="s">
        <v>57</v>
      </c>
      <c r="B220" s="2">
        <v>37742</v>
      </c>
      <c r="C220" s="2">
        <v>1000</v>
      </c>
      <c r="E220" s="2">
        <v>7.36</v>
      </c>
      <c r="F220" s="2">
        <v>292</v>
      </c>
      <c r="G220" s="2">
        <v>0.23</v>
      </c>
      <c r="H220" s="2">
        <v>0.6</v>
      </c>
      <c r="I220" s="2">
        <v>123</v>
      </c>
      <c r="K220" s="2">
        <v>0.037</v>
      </c>
      <c r="L220" s="2">
        <v>6.02</v>
      </c>
      <c r="M220" s="2">
        <v>0.13</v>
      </c>
      <c r="P220" s="2">
        <v>1.36</v>
      </c>
      <c r="U220" s="2">
        <v>5</v>
      </c>
      <c r="V220" s="2">
        <v>8.9</v>
      </c>
      <c r="X220" s="2">
        <v>51.5</v>
      </c>
      <c r="AA220" s="2">
        <v>2.22</v>
      </c>
      <c r="AC220" s="2">
        <v>0.526</v>
      </c>
      <c r="AE220" s="2">
        <v>5.18</v>
      </c>
      <c r="AG220" s="2">
        <v>0.04</v>
      </c>
      <c r="AH220" s="2">
        <v>0.2</v>
      </c>
      <c r="AJ220" s="2">
        <v>181</v>
      </c>
      <c r="AL220" s="2">
        <v>0.003</v>
      </c>
    </row>
    <row r="221" spans="1:38" ht="12.75">
      <c r="A221" s="2" t="s">
        <v>57</v>
      </c>
      <c r="B221" s="2">
        <v>37838</v>
      </c>
      <c r="C221" s="2">
        <v>1130</v>
      </c>
      <c r="E221" s="2">
        <v>7.23</v>
      </c>
      <c r="F221" s="2">
        <v>288</v>
      </c>
      <c r="G221" s="2">
        <v>1.05</v>
      </c>
      <c r="H221" s="2">
        <v>0.1</v>
      </c>
      <c r="I221" s="2">
        <v>133</v>
      </c>
      <c r="K221" s="2">
        <v>0.038</v>
      </c>
      <c r="L221" s="2">
        <v>6.13</v>
      </c>
      <c r="M221" s="2">
        <v>0.06</v>
      </c>
      <c r="P221" s="2">
        <v>1.48</v>
      </c>
      <c r="V221" s="2">
        <v>6.51</v>
      </c>
      <c r="X221" s="2">
        <v>50.8</v>
      </c>
      <c r="AA221" s="2">
        <v>2.12</v>
      </c>
      <c r="AC221" s="2">
        <v>0.42</v>
      </c>
      <c r="AE221" s="2">
        <v>4.52</v>
      </c>
      <c r="AG221" s="2">
        <v>0.042</v>
      </c>
      <c r="AH221" s="2">
        <v>0.22</v>
      </c>
      <c r="AJ221" s="2">
        <v>201</v>
      </c>
      <c r="AL221" s="2">
        <v>0.003</v>
      </c>
    </row>
    <row r="222" spans="1:38" ht="12.75">
      <c r="A222" s="2" t="s">
        <v>57</v>
      </c>
      <c r="B222" s="2">
        <v>37743</v>
      </c>
      <c r="C222" s="2">
        <v>1500</v>
      </c>
      <c r="E222" s="2">
        <v>7.36</v>
      </c>
      <c r="F222" s="2">
        <v>292</v>
      </c>
      <c r="G222" s="2">
        <v>0.23</v>
      </c>
      <c r="H222" s="2">
        <v>0.5</v>
      </c>
      <c r="I222" s="2">
        <v>122</v>
      </c>
      <c r="K222" s="2">
        <v>0.037</v>
      </c>
      <c r="L222" s="2">
        <v>5.77</v>
      </c>
      <c r="M222" s="2">
        <v>0.05</v>
      </c>
      <c r="P222" s="2">
        <v>1.34</v>
      </c>
      <c r="U222" s="2">
        <v>0.8</v>
      </c>
      <c r="V222" s="2">
        <v>1.8</v>
      </c>
      <c r="X222" s="2">
        <v>49.5</v>
      </c>
      <c r="AA222" s="2">
        <v>2.13</v>
      </c>
      <c r="AC222" s="2">
        <v>0.513</v>
      </c>
      <c r="AE222" s="2">
        <v>4.98</v>
      </c>
      <c r="AG222" s="2">
        <v>0.04</v>
      </c>
      <c r="AH222" s="2">
        <v>0.3</v>
      </c>
      <c r="AJ222" s="2">
        <v>107</v>
      </c>
      <c r="AL222" s="2">
        <v>0.003</v>
      </c>
    </row>
    <row r="223" spans="1:38" ht="12.75">
      <c r="A223" s="2" t="s">
        <v>57</v>
      </c>
      <c r="B223" s="2">
        <v>38385</v>
      </c>
      <c r="C223" s="2">
        <v>1100</v>
      </c>
      <c r="E223" s="2">
        <v>7.36</v>
      </c>
      <c r="F223" s="2">
        <v>318</v>
      </c>
      <c r="G223" s="2">
        <v>6.53</v>
      </c>
      <c r="I223" s="2">
        <v>133</v>
      </c>
      <c r="K223" s="2">
        <v>0.04</v>
      </c>
      <c r="L223" s="2">
        <v>5.99</v>
      </c>
      <c r="M223" s="2">
        <v>0.14</v>
      </c>
      <c r="P223" s="2">
        <v>1.34</v>
      </c>
      <c r="V223" s="2">
        <v>1.52</v>
      </c>
      <c r="X223" s="2">
        <v>52.7</v>
      </c>
      <c r="AA223" s="2">
        <v>2.14</v>
      </c>
      <c r="AC223" s="2">
        <v>0.37</v>
      </c>
      <c r="AE223" s="2">
        <v>4.2</v>
      </c>
      <c r="AG223" s="2">
        <v>0.025</v>
      </c>
      <c r="AH223" s="2">
        <v>0.14</v>
      </c>
      <c r="AJ223" s="2">
        <v>163</v>
      </c>
      <c r="AL223" s="2">
        <v>0.0003</v>
      </c>
    </row>
    <row r="224" spans="1:38" ht="12.75">
      <c r="A224" s="2" t="s">
        <v>57</v>
      </c>
      <c r="B224" s="2">
        <v>38565</v>
      </c>
      <c r="C224" s="2">
        <v>1350</v>
      </c>
      <c r="E224" s="2">
        <v>7.04</v>
      </c>
      <c r="F224" s="2">
        <v>304</v>
      </c>
      <c r="G224" s="2">
        <v>5.35</v>
      </c>
      <c r="I224" s="2">
        <v>138</v>
      </c>
      <c r="L224" s="2">
        <v>7.39</v>
      </c>
      <c r="M224" s="2">
        <v>0.039</v>
      </c>
      <c r="P224" s="2">
        <v>1.33</v>
      </c>
      <c r="T224" s="2">
        <v>8.5</v>
      </c>
      <c r="V224" s="2">
        <v>0.85</v>
      </c>
      <c r="X224" s="2">
        <v>54.3</v>
      </c>
      <c r="AA224" s="2">
        <v>2.25</v>
      </c>
      <c r="AC224" s="2">
        <v>0.517</v>
      </c>
      <c r="AE224" s="2">
        <v>4.59</v>
      </c>
      <c r="AG224" s="2">
        <v>0.038</v>
      </c>
      <c r="AH224" s="2">
        <v>0.11</v>
      </c>
      <c r="AJ224" s="2">
        <v>189</v>
      </c>
      <c r="AL224" s="2">
        <v>0.0035</v>
      </c>
    </row>
    <row r="225" spans="1:38" ht="12.75">
      <c r="A225" s="2" t="s">
        <v>57</v>
      </c>
      <c r="B225" s="2">
        <v>38628</v>
      </c>
      <c r="C225" s="2">
        <v>1115</v>
      </c>
      <c r="E225" s="2">
        <v>7.29</v>
      </c>
      <c r="F225" s="2">
        <v>315</v>
      </c>
      <c r="G225" s="2">
        <v>8.65</v>
      </c>
      <c r="H225" s="2">
        <v>0.1</v>
      </c>
      <c r="I225" s="2">
        <v>144</v>
      </c>
      <c r="L225" s="2">
        <v>5.56</v>
      </c>
      <c r="M225" s="2">
        <v>0.048</v>
      </c>
      <c r="P225" s="2">
        <v>1.26</v>
      </c>
      <c r="T225" s="2">
        <v>7.7</v>
      </c>
      <c r="V225" s="2">
        <v>0.85</v>
      </c>
      <c r="X225" s="2">
        <v>59.7</v>
      </c>
      <c r="AA225" s="2">
        <v>2.38</v>
      </c>
      <c r="AC225" s="2">
        <v>0.507</v>
      </c>
      <c r="AE225" s="2">
        <v>4.63</v>
      </c>
      <c r="AG225" s="2">
        <v>0.026</v>
      </c>
      <c r="AH225" s="2">
        <v>1.73</v>
      </c>
      <c r="AJ225" s="2">
        <v>189</v>
      </c>
      <c r="AL225" s="2">
        <v>0.0035</v>
      </c>
    </row>
    <row r="226" spans="1:38" ht="12.75">
      <c r="A226" s="2" t="s">
        <v>57</v>
      </c>
      <c r="B226" s="2">
        <v>38628</v>
      </c>
      <c r="C226" s="2">
        <v>1115</v>
      </c>
      <c r="E226" s="2">
        <v>7.29</v>
      </c>
      <c r="F226" s="2">
        <v>315</v>
      </c>
      <c r="G226" s="2">
        <v>8.65</v>
      </c>
      <c r="H226" s="2">
        <v>0.1</v>
      </c>
      <c r="I226" s="2">
        <v>138</v>
      </c>
      <c r="L226" s="2">
        <v>5.44</v>
      </c>
      <c r="M226" s="2">
        <v>0.049</v>
      </c>
      <c r="P226" s="2">
        <v>1.24</v>
      </c>
      <c r="V226" s="2">
        <v>0.85</v>
      </c>
      <c r="X226" s="2">
        <v>59.7</v>
      </c>
      <c r="AA226" s="2">
        <v>2.38</v>
      </c>
      <c r="AC226" s="2">
        <v>0.509</v>
      </c>
      <c r="AE226" s="2">
        <v>4.66</v>
      </c>
      <c r="AG226" s="2">
        <v>0.027</v>
      </c>
      <c r="AH226" s="2">
        <v>0.21</v>
      </c>
      <c r="AJ226" s="2">
        <v>165</v>
      </c>
      <c r="AL226" s="2">
        <v>0.0035</v>
      </c>
    </row>
    <row r="227" spans="1:38" ht="12.75">
      <c r="A227" s="2" t="s">
        <v>57</v>
      </c>
      <c r="B227" s="2">
        <v>38023</v>
      </c>
      <c r="C227" s="2">
        <v>1020</v>
      </c>
      <c r="D227" s="2">
        <v>22.7</v>
      </c>
      <c r="E227" s="2">
        <v>7.33</v>
      </c>
      <c r="F227" s="2">
        <v>289</v>
      </c>
      <c r="H227" s="2">
        <v>1.2</v>
      </c>
      <c r="I227" s="2">
        <v>139</v>
      </c>
      <c r="K227" s="2">
        <v>0.04</v>
      </c>
      <c r="L227" s="2">
        <v>6.27</v>
      </c>
      <c r="M227" s="2">
        <v>0.07</v>
      </c>
      <c r="P227" s="2">
        <v>1.31</v>
      </c>
      <c r="V227" s="2">
        <v>1.77</v>
      </c>
      <c r="X227" s="2">
        <v>57</v>
      </c>
      <c r="AA227" s="2">
        <v>2.4</v>
      </c>
      <c r="AC227" s="2">
        <v>0.45</v>
      </c>
      <c r="AE227" s="2">
        <v>4.89</v>
      </c>
      <c r="AG227" s="2">
        <v>0.043</v>
      </c>
      <c r="AH227" s="2">
        <v>0.15</v>
      </c>
      <c r="AJ227" s="2">
        <v>183</v>
      </c>
      <c r="AL227" s="2">
        <v>0.0003</v>
      </c>
    </row>
    <row r="228" spans="1:38" ht="12.75">
      <c r="A228" s="2" t="s">
        <v>57</v>
      </c>
      <c r="B228" s="2">
        <v>38301</v>
      </c>
      <c r="C228" s="2">
        <v>950</v>
      </c>
      <c r="E228" s="2">
        <v>7.45</v>
      </c>
      <c r="F228" s="2">
        <v>309</v>
      </c>
      <c r="G228" s="2">
        <v>6.44</v>
      </c>
      <c r="I228" s="2">
        <v>131</v>
      </c>
      <c r="K228" s="2">
        <v>0.04</v>
      </c>
      <c r="L228" s="2">
        <v>7.11</v>
      </c>
      <c r="M228" s="2">
        <v>0.1</v>
      </c>
      <c r="P228" s="2">
        <v>1.39</v>
      </c>
      <c r="V228" s="2">
        <v>2.92</v>
      </c>
      <c r="X228" s="2">
        <v>49.4</v>
      </c>
      <c r="AA228" s="2">
        <v>2.01</v>
      </c>
      <c r="AC228" s="2">
        <v>0.36</v>
      </c>
      <c r="AE228" s="2">
        <v>4.21</v>
      </c>
      <c r="AG228" s="2">
        <v>0.021</v>
      </c>
      <c r="AH228" s="2">
        <v>0.39</v>
      </c>
      <c r="AJ228" s="2">
        <v>122</v>
      </c>
      <c r="AL228" s="2">
        <v>0.0003</v>
      </c>
    </row>
    <row r="229" spans="1:38" ht="12.75">
      <c r="A229" s="2" t="s">
        <v>57</v>
      </c>
      <c r="B229" s="2">
        <v>38755</v>
      </c>
      <c r="C229" s="2">
        <v>1100</v>
      </c>
      <c r="D229" s="2">
        <v>22.6</v>
      </c>
      <c r="E229" s="2">
        <v>7.18</v>
      </c>
      <c r="F229" s="2">
        <v>487</v>
      </c>
      <c r="G229" s="2">
        <v>0.11</v>
      </c>
      <c r="I229" s="2">
        <v>144</v>
      </c>
      <c r="L229" s="2">
        <v>5.77</v>
      </c>
      <c r="P229" s="2">
        <v>4.78</v>
      </c>
      <c r="V229" s="2">
        <v>0.85</v>
      </c>
      <c r="X229" s="2">
        <v>59.6</v>
      </c>
      <c r="AA229" s="2">
        <v>2.28</v>
      </c>
      <c r="AC229" s="2">
        <v>0.529</v>
      </c>
      <c r="AE229" s="2">
        <v>4.69</v>
      </c>
      <c r="AG229" s="2">
        <v>0.027</v>
      </c>
      <c r="AH229" s="2">
        <v>0.13</v>
      </c>
      <c r="AJ229" s="2">
        <v>181</v>
      </c>
      <c r="AL229" s="2">
        <v>0.0035</v>
      </c>
    </row>
    <row r="230" spans="1:37" ht="12.75">
      <c r="A230" s="2" t="s">
        <v>57</v>
      </c>
      <c r="B230" s="2">
        <v>36923</v>
      </c>
      <c r="I230" s="2">
        <v>119</v>
      </c>
      <c r="K230" s="2">
        <v>0.02</v>
      </c>
      <c r="L230" s="2">
        <v>6.4</v>
      </c>
      <c r="M230" s="2">
        <v>0.075</v>
      </c>
      <c r="P230" s="2">
        <v>1.4</v>
      </c>
      <c r="T230" s="2">
        <v>10.5</v>
      </c>
      <c r="V230" s="2">
        <v>5.29</v>
      </c>
      <c r="X230" s="2">
        <v>40.2</v>
      </c>
      <c r="Y230" s="2">
        <v>0.003</v>
      </c>
      <c r="AA230" s="2">
        <v>1.71</v>
      </c>
      <c r="AC230" s="2">
        <v>0.229</v>
      </c>
      <c r="AE230" s="2">
        <v>3.72</v>
      </c>
      <c r="AG230" s="2">
        <v>0.016</v>
      </c>
      <c r="AH230" s="2">
        <v>0.22</v>
      </c>
      <c r="AI230" s="2">
        <v>0.7</v>
      </c>
      <c r="AJ230" s="2">
        <v>178</v>
      </c>
      <c r="AK230" s="2">
        <v>0.7</v>
      </c>
    </row>
    <row r="231" spans="1:38" ht="12.75">
      <c r="A231" s="2" t="s">
        <v>57</v>
      </c>
      <c r="B231" s="2">
        <v>38112</v>
      </c>
      <c r="C231" s="2">
        <v>945</v>
      </c>
      <c r="E231" s="2">
        <v>7.2</v>
      </c>
      <c r="F231" s="2">
        <v>307</v>
      </c>
      <c r="G231" s="2">
        <v>7.05</v>
      </c>
      <c r="I231" s="2">
        <v>134</v>
      </c>
      <c r="K231" s="2">
        <v>0.04</v>
      </c>
      <c r="L231" s="2">
        <v>6.18</v>
      </c>
      <c r="M231" s="2">
        <v>0.05</v>
      </c>
      <c r="P231" s="2">
        <v>1.26</v>
      </c>
      <c r="T231" s="2">
        <v>10.4</v>
      </c>
      <c r="V231" s="2">
        <v>3.31</v>
      </c>
      <c r="X231" s="2">
        <v>53.5</v>
      </c>
      <c r="AA231" s="2">
        <v>2.2</v>
      </c>
      <c r="AC231" s="2">
        <v>0.3</v>
      </c>
      <c r="AE231" s="2">
        <v>4.48</v>
      </c>
      <c r="AH231" s="2">
        <v>0.21</v>
      </c>
      <c r="AJ231" s="2">
        <v>170</v>
      </c>
      <c r="AL231" s="2">
        <v>0.0003</v>
      </c>
    </row>
    <row r="232" spans="1:38" ht="12.75">
      <c r="A232" s="2" t="s">
        <v>57</v>
      </c>
      <c r="B232" s="2">
        <v>38112</v>
      </c>
      <c r="C232" s="2">
        <v>815</v>
      </c>
      <c r="E232" s="2">
        <v>7.2</v>
      </c>
      <c r="F232" s="2">
        <v>307</v>
      </c>
      <c r="G232" s="2">
        <v>7.05</v>
      </c>
      <c r="I232" s="2">
        <v>133</v>
      </c>
      <c r="K232" s="2">
        <v>0.04</v>
      </c>
      <c r="L232" s="2">
        <v>6.35</v>
      </c>
      <c r="M232" s="2">
        <v>0.09</v>
      </c>
      <c r="P232" s="2">
        <v>1.29</v>
      </c>
      <c r="T232" s="2">
        <v>10.3</v>
      </c>
      <c r="V232" s="2">
        <v>2.09</v>
      </c>
      <c r="X232" s="2">
        <v>53.1</v>
      </c>
      <c r="AA232" s="2">
        <v>2.2</v>
      </c>
      <c r="AC232" s="2">
        <v>0.681</v>
      </c>
      <c r="AE232" s="2">
        <v>5.57</v>
      </c>
      <c r="AH232" s="2">
        <v>0.11</v>
      </c>
      <c r="AJ232" s="2">
        <v>192</v>
      </c>
      <c r="AL232" s="2">
        <v>0.0003</v>
      </c>
    </row>
    <row r="233" spans="1:38" ht="12.75">
      <c r="A233" s="2" t="s">
        <v>57</v>
      </c>
      <c r="B233" s="2">
        <v>37949</v>
      </c>
      <c r="C233" s="2">
        <v>1320</v>
      </c>
      <c r="E233" s="2">
        <v>7.24</v>
      </c>
      <c r="F233" s="2">
        <v>308</v>
      </c>
      <c r="G233" s="2">
        <v>16.55</v>
      </c>
      <c r="I233" s="2">
        <v>132</v>
      </c>
      <c r="K233" s="2">
        <v>0.04</v>
      </c>
      <c r="L233" s="2">
        <v>6.25</v>
      </c>
      <c r="M233" s="2">
        <v>0.08</v>
      </c>
      <c r="P233" s="2">
        <v>1.44</v>
      </c>
      <c r="T233" s="2">
        <v>10.1</v>
      </c>
      <c r="V233" s="2">
        <v>2.15</v>
      </c>
      <c r="X233" s="2">
        <v>54.4</v>
      </c>
      <c r="AA233" s="2">
        <v>2.39</v>
      </c>
      <c r="AC233" s="2">
        <v>0.43</v>
      </c>
      <c r="AE233" s="2">
        <v>4.69</v>
      </c>
      <c r="AH233" s="2">
        <v>0.47</v>
      </c>
      <c r="AJ233" s="2">
        <v>182</v>
      </c>
      <c r="AL233" s="2">
        <v>0.0003</v>
      </c>
    </row>
    <row r="234" spans="1:38" ht="12.75">
      <c r="A234" s="2" t="s">
        <v>57</v>
      </c>
      <c r="B234" s="2">
        <v>38839</v>
      </c>
      <c r="C234" s="2">
        <v>1100</v>
      </c>
      <c r="E234" s="2">
        <v>8.09</v>
      </c>
      <c r="F234" s="2">
        <v>318</v>
      </c>
      <c r="G234" s="2">
        <v>6.72</v>
      </c>
      <c r="I234" s="2">
        <v>152</v>
      </c>
      <c r="L234" s="2">
        <v>6.01</v>
      </c>
      <c r="M234" s="2">
        <v>0.037</v>
      </c>
      <c r="P234" s="2">
        <v>1.38</v>
      </c>
      <c r="V234" s="2">
        <v>0.85</v>
      </c>
      <c r="X234" s="2">
        <v>58.7</v>
      </c>
      <c r="AA234" s="2">
        <v>2.23</v>
      </c>
      <c r="AC234" s="2">
        <v>0.501</v>
      </c>
      <c r="AE234" s="2">
        <v>4.52</v>
      </c>
      <c r="AG234" s="2">
        <v>0.028</v>
      </c>
      <c r="AH234" s="2">
        <v>0.514</v>
      </c>
      <c r="AJ234" s="2">
        <v>178</v>
      </c>
      <c r="AL234" s="2">
        <v>0.0022</v>
      </c>
    </row>
    <row r="235" spans="1:38" ht="12.75">
      <c r="A235" s="2" t="s">
        <v>57</v>
      </c>
      <c r="B235" s="2">
        <v>38211</v>
      </c>
      <c r="C235" s="2">
        <v>1030</v>
      </c>
      <c r="E235" s="2">
        <v>7.41</v>
      </c>
      <c r="F235" s="2">
        <v>302</v>
      </c>
      <c r="G235" s="2">
        <v>6.83</v>
      </c>
      <c r="I235" s="2">
        <v>130</v>
      </c>
      <c r="K235" s="2">
        <v>0.04</v>
      </c>
      <c r="L235" s="2">
        <v>5.56</v>
      </c>
      <c r="M235" s="2">
        <v>0.1</v>
      </c>
      <c r="P235" s="2">
        <v>1.36</v>
      </c>
      <c r="V235" s="2">
        <v>2.1</v>
      </c>
      <c r="X235" s="2">
        <v>54.8</v>
      </c>
      <c r="AA235" s="2">
        <v>2.26</v>
      </c>
      <c r="AC235" s="2">
        <v>0.555</v>
      </c>
      <c r="AE235" s="2">
        <v>4.66</v>
      </c>
      <c r="AG235" s="2">
        <v>0.044</v>
      </c>
      <c r="AH235" s="2">
        <v>0.11</v>
      </c>
      <c r="AJ235" s="2">
        <v>185</v>
      </c>
      <c r="AL235" s="2">
        <v>0.0003</v>
      </c>
    </row>
    <row r="236" spans="1:38" ht="12.75">
      <c r="A236" s="2" t="s">
        <v>57</v>
      </c>
      <c r="B236" s="2">
        <v>38475</v>
      </c>
      <c r="C236" s="2">
        <v>930</v>
      </c>
      <c r="E236" s="2">
        <v>7.35</v>
      </c>
      <c r="F236" s="2">
        <v>254</v>
      </c>
      <c r="G236" s="2">
        <v>8.05</v>
      </c>
      <c r="I236" s="2">
        <v>137</v>
      </c>
      <c r="K236" s="2">
        <v>0.199</v>
      </c>
      <c r="L236" s="2">
        <v>6.53</v>
      </c>
      <c r="M236" s="2">
        <v>0.059</v>
      </c>
      <c r="P236" s="2">
        <v>1.36</v>
      </c>
      <c r="T236" s="2">
        <v>10.2</v>
      </c>
      <c r="V236" s="2">
        <v>0.85</v>
      </c>
      <c r="X236" s="2">
        <v>62.1</v>
      </c>
      <c r="AA236" s="2">
        <v>2.2</v>
      </c>
      <c r="AC236" s="2">
        <v>0.34</v>
      </c>
      <c r="AE236" s="2">
        <v>4.65</v>
      </c>
      <c r="AG236" s="2">
        <v>0.024</v>
      </c>
      <c r="AH236" s="2">
        <v>0.11</v>
      </c>
      <c r="AJ236" s="2">
        <v>157</v>
      </c>
      <c r="AL236" s="2">
        <v>0.0035</v>
      </c>
    </row>
    <row r="237" spans="1:37" ht="12.75">
      <c r="A237" s="2" t="s">
        <v>56</v>
      </c>
      <c r="B237" s="2">
        <v>37012</v>
      </c>
      <c r="C237" s="2">
        <v>1145</v>
      </c>
      <c r="D237" s="2">
        <v>24</v>
      </c>
      <c r="E237" s="2">
        <v>7.07</v>
      </c>
      <c r="F237" s="2">
        <v>0</v>
      </c>
      <c r="G237" s="2">
        <v>0.96</v>
      </c>
      <c r="H237" s="2">
        <v>2.1</v>
      </c>
      <c r="I237" s="2">
        <v>187</v>
      </c>
      <c r="K237" s="2">
        <v>0.04</v>
      </c>
      <c r="L237" s="2">
        <v>19.9</v>
      </c>
      <c r="M237" s="2">
        <v>0.288</v>
      </c>
      <c r="P237" s="2">
        <v>0.19</v>
      </c>
      <c r="T237" s="2">
        <v>213</v>
      </c>
      <c r="U237" s="2">
        <v>8.5</v>
      </c>
      <c r="V237" s="2">
        <v>5.47</v>
      </c>
      <c r="X237" s="2">
        <v>123</v>
      </c>
      <c r="Y237" s="2">
        <v>0.003</v>
      </c>
      <c r="AA237" s="2">
        <v>23.2</v>
      </c>
      <c r="AC237" s="2">
        <v>1.78</v>
      </c>
      <c r="AE237" s="2">
        <v>16.6</v>
      </c>
      <c r="AG237" s="2">
        <v>0.037</v>
      </c>
      <c r="AH237" s="2">
        <v>0.09</v>
      </c>
      <c r="AI237" s="2">
        <v>0.7</v>
      </c>
      <c r="AJ237" s="2">
        <v>598</v>
      </c>
      <c r="AK237" s="2">
        <v>0.7</v>
      </c>
    </row>
    <row r="238" spans="1:37" ht="12.75">
      <c r="A238" s="2" t="s">
        <v>56</v>
      </c>
      <c r="B238" s="2">
        <v>36927</v>
      </c>
      <c r="C238" s="2">
        <v>1235</v>
      </c>
      <c r="D238" s="2">
        <v>23.9</v>
      </c>
      <c r="E238" s="2">
        <v>7.2</v>
      </c>
      <c r="F238" s="2">
        <v>809</v>
      </c>
      <c r="G238" s="2">
        <v>0</v>
      </c>
      <c r="H238" s="2">
        <v>4.5</v>
      </c>
      <c r="I238" s="2">
        <v>186</v>
      </c>
      <c r="K238" s="2">
        <v>0.02</v>
      </c>
      <c r="L238" s="2">
        <v>20.7</v>
      </c>
      <c r="M238" s="2">
        <v>0.276</v>
      </c>
      <c r="P238" s="2">
        <v>0.12</v>
      </c>
      <c r="T238" s="2">
        <v>200</v>
      </c>
      <c r="U238" s="2">
        <v>17.2</v>
      </c>
      <c r="V238" s="2">
        <v>15.68</v>
      </c>
      <c r="X238" s="2">
        <v>122</v>
      </c>
      <c r="Y238" s="2">
        <v>0.003</v>
      </c>
      <c r="AA238" s="2">
        <v>23.2</v>
      </c>
      <c r="AC238" s="2">
        <v>1.3</v>
      </c>
      <c r="AE238" s="2">
        <v>16.5</v>
      </c>
      <c r="AG238" s="2">
        <v>0.028</v>
      </c>
      <c r="AH238" s="2">
        <v>0.15</v>
      </c>
      <c r="AI238" s="2">
        <v>0.7</v>
      </c>
      <c r="AJ238" s="2">
        <v>556</v>
      </c>
      <c r="AK238" s="2">
        <v>0.7</v>
      </c>
    </row>
    <row r="239" spans="1:37" ht="12.75">
      <c r="A239" s="2" t="s">
        <v>56</v>
      </c>
      <c r="B239" s="2">
        <v>37105</v>
      </c>
      <c r="C239" s="2">
        <v>1005</v>
      </c>
      <c r="D239" s="2">
        <v>24.1</v>
      </c>
      <c r="E239" s="2">
        <v>6.68</v>
      </c>
      <c r="F239" s="2">
        <v>596</v>
      </c>
      <c r="G239" s="2">
        <v>0.04</v>
      </c>
      <c r="H239" s="2">
        <v>2.5</v>
      </c>
      <c r="I239" s="2">
        <v>193</v>
      </c>
      <c r="K239" s="2">
        <v>0.05</v>
      </c>
      <c r="L239" s="2">
        <v>22.2</v>
      </c>
      <c r="M239" s="2">
        <v>0.28</v>
      </c>
      <c r="P239" s="2">
        <v>0.2</v>
      </c>
      <c r="T239" s="2">
        <v>218</v>
      </c>
      <c r="U239" s="2">
        <v>3.8</v>
      </c>
      <c r="V239" s="2">
        <v>4.46</v>
      </c>
      <c r="X239" s="2">
        <v>142</v>
      </c>
      <c r="Y239" s="2">
        <v>0.003</v>
      </c>
      <c r="AA239" s="2">
        <v>26.9</v>
      </c>
      <c r="AC239" s="2">
        <v>1.48</v>
      </c>
      <c r="AE239" s="2">
        <v>18.5</v>
      </c>
      <c r="AG239" s="2">
        <v>0.024</v>
      </c>
      <c r="AH239" s="2">
        <v>0.06</v>
      </c>
      <c r="AI239" s="2">
        <v>0.7</v>
      </c>
      <c r="AJ239" s="2">
        <v>614</v>
      </c>
      <c r="AK239" s="2">
        <v>0.7</v>
      </c>
    </row>
    <row r="240" spans="1:39" ht="12.75">
      <c r="A240" s="2" t="s">
        <v>56</v>
      </c>
      <c r="B240" s="2">
        <v>37197</v>
      </c>
      <c r="C240" s="2">
        <v>1445</v>
      </c>
      <c r="D240" s="2">
        <v>24.1</v>
      </c>
      <c r="E240" s="2">
        <v>7.53</v>
      </c>
      <c r="F240" s="2">
        <v>671</v>
      </c>
      <c r="G240" s="2">
        <v>0.9</v>
      </c>
      <c r="H240" s="2">
        <v>2.1</v>
      </c>
      <c r="I240" s="2">
        <v>185</v>
      </c>
      <c r="K240" s="2">
        <v>0.03</v>
      </c>
      <c r="L240" s="2">
        <v>29.4</v>
      </c>
      <c r="M240" s="2">
        <v>0.191</v>
      </c>
      <c r="P240" s="2">
        <v>0.21</v>
      </c>
      <c r="T240" s="2">
        <v>196</v>
      </c>
      <c r="U240" s="2">
        <v>4.8</v>
      </c>
      <c r="V240" s="2">
        <v>3.21</v>
      </c>
      <c r="X240" s="2">
        <v>182</v>
      </c>
      <c r="Y240" s="2">
        <v>0.003</v>
      </c>
      <c r="AA240" s="2">
        <v>32.8</v>
      </c>
      <c r="AC240" s="2">
        <v>1.58</v>
      </c>
      <c r="AE240" s="2">
        <v>18.7</v>
      </c>
      <c r="AG240" s="2">
        <v>0.06</v>
      </c>
      <c r="AH240" s="2">
        <v>0.11</v>
      </c>
      <c r="AI240" s="2">
        <v>0.7</v>
      </c>
      <c r="AJ240" s="2">
        <v>516</v>
      </c>
      <c r="AK240" s="2">
        <v>0.7</v>
      </c>
      <c r="AL240" s="2">
        <v>0.002</v>
      </c>
      <c r="AM240" s="2">
        <v>0.005</v>
      </c>
    </row>
    <row r="241" spans="1:41" ht="12.75">
      <c r="A241" s="2" t="s">
        <v>56</v>
      </c>
      <c r="B241" s="2">
        <v>37291</v>
      </c>
      <c r="C241" s="2">
        <v>1330</v>
      </c>
      <c r="D241" s="2">
        <v>23</v>
      </c>
      <c r="E241" s="2">
        <v>6.6</v>
      </c>
      <c r="F241" s="2">
        <v>701</v>
      </c>
      <c r="G241" s="2">
        <v>0.6</v>
      </c>
      <c r="H241" s="2">
        <v>3</v>
      </c>
      <c r="I241" s="2">
        <v>184</v>
      </c>
      <c r="K241" s="2">
        <v>0.02</v>
      </c>
      <c r="L241" s="2">
        <v>23.2</v>
      </c>
      <c r="M241" s="2">
        <v>0.281</v>
      </c>
      <c r="P241" s="2">
        <v>0.188</v>
      </c>
      <c r="T241" s="2">
        <v>181</v>
      </c>
      <c r="U241" s="2">
        <v>0.3</v>
      </c>
      <c r="V241" s="2">
        <v>0.73</v>
      </c>
      <c r="X241" s="2">
        <v>40.1</v>
      </c>
      <c r="Y241" s="2">
        <v>0.003</v>
      </c>
      <c r="AA241" s="2">
        <v>13.2</v>
      </c>
      <c r="AC241" s="2">
        <v>1.26</v>
      </c>
      <c r="AE241" s="2">
        <v>6.93</v>
      </c>
      <c r="AG241" s="2">
        <v>0.039</v>
      </c>
      <c r="AH241" s="2">
        <v>0.05</v>
      </c>
      <c r="AI241" s="2">
        <v>0.7</v>
      </c>
      <c r="AJ241" s="2">
        <v>580</v>
      </c>
      <c r="AK241" s="2">
        <v>0.7</v>
      </c>
      <c r="AL241" s="2">
        <v>0.002</v>
      </c>
      <c r="AM241" s="2">
        <v>0.005</v>
      </c>
      <c r="AN241" s="2">
        <v>0.005</v>
      </c>
      <c r="AO241" s="2">
        <v>0.005</v>
      </c>
    </row>
    <row r="242" spans="1:41" ht="12.75">
      <c r="A242" s="2" t="s">
        <v>56</v>
      </c>
      <c r="B242" s="2">
        <v>37379</v>
      </c>
      <c r="C242" s="2">
        <v>1205</v>
      </c>
      <c r="D242" s="2">
        <v>23.7</v>
      </c>
      <c r="E242" s="2">
        <v>7.01</v>
      </c>
      <c r="F242" s="2">
        <v>819</v>
      </c>
      <c r="G242" s="2">
        <v>0.5</v>
      </c>
      <c r="H242" s="2">
        <v>1.9</v>
      </c>
      <c r="I242" s="2">
        <v>184</v>
      </c>
      <c r="K242" s="2">
        <v>0.02</v>
      </c>
      <c r="L242" s="2">
        <v>22.9</v>
      </c>
      <c r="M242" s="2">
        <v>0.244</v>
      </c>
      <c r="P242" s="2">
        <v>0.157</v>
      </c>
      <c r="T242" s="2">
        <v>218</v>
      </c>
      <c r="U242" s="2">
        <v>0.4</v>
      </c>
      <c r="V242" s="2">
        <v>0.8</v>
      </c>
      <c r="X242" s="2">
        <v>108</v>
      </c>
      <c r="Y242" s="2">
        <v>0.001</v>
      </c>
      <c r="AA242" s="2">
        <v>21.9</v>
      </c>
      <c r="AC242" s="2">
        <v>1.34</v>
      </c>
      <c r="AE242" s="2">
        <v>15.6</v>
      </c>
      <c r="AG242" s="2">
        <v>0.045</v>
      </c>
      <c r="AH242" s="2">
        <v>0.062</v>
      </c>
      <c r="AJ242" s="2">
        <v>622</v>
      </c>
      <c r="AL242" s="2">
        <v>0.0005</v>
      </c>
      <c r="AM242" s="2">
        <v>0.023</v>
      </c>
      <c r="AN242" s="2">
        <v>0.005</v>
      </c>
      <c r="AO242" s="2">
        <v>0.005</v>
      </c>
    </row>
    <row r="243" spans="1:41" ht="12.75">
      <c r="A243" s="2" t="s">
        <v>56</v>
      </c>
      <c r="B243" s="2">
        <v>37473</v>
      </c>
      <c r="C243" s="2">
        <v>1100</v>
      </c>
      <c r="D243" s="2">
        <v>23.7</v>
      </c>
      <c r="E243" s="2">
        <v>7.09</v>
      </c>
      <c r="F243" s="2">
        <v>839</v>
      </c>
      <c r="G243" s="2">
        <v>2.5</v>
      </c>
      <c r="H243" s="2">
        <v>5.5</v>
      </c>
      <c r="I243" s="2">
        <v>181</v>
      </c>
      <c r="K243" s="2">
        <v>0.02</v>
      </c>
      <c r="L243" s="2">
        <v>23</v>
      </c>
      <c r="M243" s="2">
        <v>0.263</v>
      </c>
      <c r="P243" s="2">
        <v>0.094</v>
      </c>
      <c r="T243" s="2">
        <v>2</v>
      </c>
      <c r="U243" s="2">
        <v>3.9</v>
      </c>
      <c r="V243" s="2">
        <v>0.6</v>
      </c>
      <c r="X243" s="2">
        <v>115</v>
      </c>
      <c r="Y243" s="2">
        <v>0.001</v>
      </c>
      <c r="AA243" s="2">
        <v>26.4</v>
      </c>
      <c r="AC243" s="2">
        <v>1.58</v>
      </c>
      <c r="AE243" s="2">
        <v>18.4</v>
      </c>
      <c r="AG243" s="2">
        <v>0.026</v>
      </c>
      <c r="AH243" s="2">
        <v>0.128</v>
      </c>
      <c r="AJ243" s="2">
        <v>628</v>
      </c>
      <c r="AL243" s="2">
        <v>0.0005</v>
      </c>
      <c r="AM243" s="2">
        <v>0.023</v>
      </c>
      <c r="AN243" s="2">
        <v>0.013</v>
      </c>
      <c r="AO243" s="2">
        <v>0.013</v>
      </c>
    </row>
    <row r="244" spans="1:39" ht="12.75">
      <c r="A244" s="2" t="s">
        <v>56</v>
      </c>
      <c r="B244" s="2">
        <v>37564</v>
      </c>
      <c r="C244" s="2">
        <v>1450</v>
      </c>
      <c r="D244" s="2">
        <v>22.7</v>
      </c>
      <c r="E244" s="2">
        <v>7.13</v>
      </c>
      <c r="F244" s="2">
        <v>770</v>
      </c>
      <c r="G244" s="2">
        <v>0.98</v>
      </c>
      <c r="H244" s="2">
        <v>8</v>
      </c>
      <c r="I244" s="2">
        <v>186</v>
      </c>
      <c r="K244" s="2">
        <v>0.037</v>
      </c>
      <c r="L244" s="2">
        <v>22.5</v>
      </c>
      <c r="M244" s="2">
        <v>0.37</v>
      </c>
      <c r="P244" s="2">
        <v>0.17</v>
      </c>
      <c r="T244" s="2">
        <v>271</v>
      </c>
      <c r="U244" s="2">
        <v>1.1</v>
      </c>
      <c r="V244" s="2">
        <v>5.8</v>
      </c>
      <c r="X244" s="2">
        <v>111</v>
      </c>
      <c r="Y244" s="2">
        <v>0.002</v>
      </c>
      <c r="AA244" s="2">
        <v>22.8</v>
      </c>
      <c r="AC244" s="2">
        <v>1.57</v>
      </c>
      <c r="AE244" s="2">
        <v>15.4</v>
      </c>
      <c r="AG244" s="2">
        <v>0.042</v>
      </c>
      <c r="AH244" s="2">
        <v>0.3</v>
      </c>
      <c r="AJ244" s="2">
        <v>514</v>
      </c>
      <c r="AL244" s="2">
        <v>0.003</v>
      </c>
      <c r="AM244" s="2">
        <v>0.01</v>
      </c>
    </row>
    <row r="245" spans="1:39" ht="12.75">
      <c r="A245" s="2" t="s">
        <v>56</v>
      </c>
      <c r="B245" s="2">
        <v>37656</v>
      </c>
      <c r="C245" s="2">
        <v>1550</v>
      </c>
      <c r="D245" s="2">
        <v>23.6</v>
      </c>
      <c r="E245" s="2">
        <v>7.12</v>
      </c>
      <c r="F245" s="2">
        <v>802</v>
      </c>
      <c r="G245" s="2">
        <v>0.9</v>
      </c>
      <c r="H245" s="2">
        <v>2.9</v>
      </c>
      <c r="I245" s="2">
        <v>190</v>
      </c>
      <c r="K245" s="2">
        <v>0.016</v>
      </c>
      <c r="L245" s="2">
        <v>21</v>
      </c>
      <c r="M245" s="2">
        <v>0.32</v>
      </c>
      <c r="P245" s="2">
        <v>0.15</v>
      </c>
      <c r="T245" s="2">
        <v>190</v>
      </c>
      <c r="U245" s="2">
        <v>1</v>
      </c>
      <c r="V245" s="2">
        <v>4.6</v>
      </c>
      <c r="X245" s="2">
        <v>120</v>
      </c>
      <c r="Y245" s="2">
        <v>0.002</v>
      </c>
      <c r="AA245" s="2">
        <v>21</v>
      </c>
      <c r="AC245" s="2">
        <v>1.5</v>
      </c>
      <c r="AE245" s="2">
        <v>19</v>
      </c>
      <c r="AG245" s="2">
        <v>0.06</v>
      </c>
      <c r="AH245" s="2">
        <v>0.3</v>
      </c>
      <c r="AJ245" s="2">
        <v>493</v>
      </c>
      <c r="AL245" s="2">
        <v>0.003</v>
      </c>
      <c r="AM245" s="2">
        <v>0.01</v>
      </c>
    </row>
    <row r="246" spans="1:38" ht="12.75">
      <c r="A246" s="2" t="s">
        <v>56</v>
      </c>
      <c r="B246" s="2">
        <v>37742</v>
      </c>
      <c r="C246" s="2">
        <v>1110</v>
      </c>
      <c r="D246" s="2">
        <v>23.4</v>
      </c>
      <c r="E246" s="2">
        <v>6.99</v>
      </c>
      <c r="F246" s="2">
        <v>754</v>
      </c>
      <c r="G246" s="2">
        <v>3</v>
      </c>
      <c r="H246" s="2">
        <v>2.4</v>
      </c>
      <c r="I246" s="2">
        <v>186</v>
      </c>
      <c r="K246" s="2">
        <v>0.037</v>
      </c>
      <c r="L246" s="2">
        <v>19.8</v>
      </c>
      <c r="M246" s="2">
        <v>0.34</v>
      </c>
      <c r="P246" s="2">
        <v>0.242</v>
      </c>
      <c r="T246" s="2">
        <v>149</v>
      </c>
      <c r="U246" s="2">
        <v>5.5</v>
      </c>
      <c r="V246" s="2">
        <v>8.5</v>
      </c>
      <c r="X246" s="2">
        <v>110</v>
      </c>
      <c r="AA246" s="2">
        <v>20.6</v>
      </c>
      <c r="AC246" s="2">
        <v>1.49</v>
      </c>
      <c r="AE246" s="2">
        <v>15.5</v>
      </c>
      <c r="AG246" s="2">
        <v>0.04</v>
      </c>
      <c r="AH246" s="2">
        <v>0.4</v>
      </c>
      <c r="AJ246" s="2">
        <v>540</v>
      </c>
      <c r="AL246" s="2">
        <v>0.003</v>
      </c>
    </row>
    <row r="247" spans="1:38" ht="12.75">
      <c r="A247" s="2" t="s">
        <v>56</v>
      </c>
      <c r="B247" s="2">
        <v>37838</v>
      </c>
      <c r="C247" s="2">
        <v>1250</v>
      </c>
      <c r="E247" s="2">
        <v>6.93</v>
      </c>
      <c r="F247" s="2">
        <v>778</v>
      </c>
      <c r="G247" s="2">
        <v>1.1</v>
      </c>
      <c r="K247" s="2">
        <v>0.037</v>
      </c>
      <c r="P247" s="2">
        <v>0.122</v>
      </c>
      <c r="V247" s="2">
        <v>8.42</v>
      </c>
      <c r="X247" s="2">
        <v>110</v>
      </c>
      <c r="AA247" s="2">
        <v>22.4</v>
      </c>
      <c r="AC247" s="2">
        <v>1.6</v>
      </c>
      <c r="AE247" s="2">
        <v>16.4</v>
      </c>
      <c r="AG247" s="2">
        <v>0.042</v>
      </c>
      <c r="AH247" s="2">
        <v>0.504</v>
      </c>
      <c r="AL247" s="2">
        <v>0.003</v>
      </c>
    </row>
    <row r="248" spans="1:36" ht="12.75">
      <c r="A248" s="2" t="s">
        <v>56</v>
      </c>
      <c r="B248" s="2">
        <v>38385</v>
      </c>
      <c r="C248" s="2">
        <v>1000</v>
      </c>
      <c r="E248" s="2">
        <v>7.1</v>
      </c>
      <c r="F248" s="2">
        <v>780</v>
      </c>
      <c r="G248" s="2">
        <v>1.13</v>
      </c>
      <c r="I248" s="2">
        <v>191</v>
      </c>
      <c r="K248" s="2">
        <v>0.04</v>
      </c>
      <c r="L248" s="2">
        <v>21.1</v>
      </c>
      <c r="M248" s="2">
        <v>0.34</v>
      </c>
      <c r="P248" s="2">
        <v>0.298</v>
      </c>
      <c r="T248" s="2">
        <v>206</v>
      </c>
      <c r="V248" s="2">
        <v>1.36</v>
      </c>
      <c r="X248" s="2">
        <v>107</v>
      </c>
      <c r="AA248" s="2">
        <v>20.3</v>
      </c>
      <c r="AC248" s="2">
        <v>1.54</v>
      </c>
      <c r="AE248" s="2">
        <v>14.3</v>
      </c>
      <c r="AG248" s="2">
        <v>0.028</v>
      </c>
      <c r="AH248" s="2">
        <v>0.36</v>
      </c>
      <c r="AJ248" s="2">
        <v>464</v>
      </c>
    </row>
    <row r="249" spans="1:38" ht="12.75">
      <c r="A249" s="2" t="s">
        <v>56</v>
      </c>
      <c r="B249" s="2">
        <v>38565</v>
      </c>
      <c r="C249" s="2">
        <v>1445</v>
      </c>
      <c r="E249" s="2">
        <v>6.9</v>
      </c>
      <c r="F249" s="2">
        <v>684</v>
      </c>
      <c r="G249" s="2">
        <v>2.5</v>
      </c>
      <c r="H249" s="2">
        <v>3.9</v>
      </c>
      <c r="I249" s="2">
        <v>191</v>
      </c>
      <c r="L249" s="2">
        <v>20.8</v>
      </c>
      <c r="M249" s="2">
        <v>0.2</v>
      </c>
      <c r="P249" s="2">
        <v>0.282</v>
      </c>
      <c r="T249" s="2">
        <v>174</v>
      </c>
      <c r="V249" s="2">
        <v>0.85</v>
      </c>
      <c r="X249" s="2">
        <v>114</v>
      </c>
      <c r="AA249" s="2">
        <v>18.3</v>
      </c>
      <c r="AC249" s="2">
        <v>1.27</v>
      </c>
      <c r="AE249" s="2">
        <v>12.8</v>
      </c>
      <c r="AG249" s="2">
        <v>0.037</v>
      </c>
      <c r="AH249" s="2">
        <v>0.21</v>
      </c>
      <c r="AJ249" s="2">
        <v>511</v>
      </c>
      <c r="AL249" s="2">
        <v>0.0035</v>
      </c>
    </row>
    <row r="250" spans="1:38" ht="12.75">
      <c r="A250" s="2" t="s">
        <v>56</v>
      </c>
      <c r="B250" s="2">
        <v>38628</v>
      </c>
      <c r="C250" s="2">
        <v>1000</v>
      </c>
      <c r="E250" s="2">
        <v>7.19</v>
      </c>
      <c r="F250" s="2">
        <v>731</v>
      </c>
      <c r="G250" s="2">
        <v>2.11</v>
      </c>
      <c r="I250" s="2">
        <v>193</v>
      </c>
      <c r="L250" s="2">
        <v>19.2</v>
      </c>
      <c r="M250" s="2">
        <v>0.219</v>
      </c>
      <c r="P250" s="2">
        <v>0.28</v>
      </c>
      <c r="T250" s="2">
        <v>170</v>
      </c>
      <c r="V250" s="2">
        <v>0.85</v>
      </c>
      <c r="X250" s="2">
        <v>116</v>
      </c>
      <c r="AA250" s="2">
        <v>22.6</v>
      </c>
      <c r="AC250" s="2">
        <v>1.48</v>
      </c>
      <c r="AE250" s="2">
        <v>15.4</v>
      </c>
      <c r="AG250" s="2">
        <v>0.034</v>
      </c>
      <c r="AH250" s="2">
        <v>0.3</v>
      </c>
      <c r="AJ250" s="2">
        <v>485</v>
      </c>
      <c r="AL250" s="2">
        <v>0.0035</v>
      </c>
    </row>
    <row r="251" spans="1:38" ht="12.75">
      <c r="A251" s="2" t="s">
        <v>56</v>
      </c>
      <c r="B251" s="2">
        <v>38023</v>
      </c>
      <c r="C251" s="2">
        <v>930</v>
      </c>
      <c r="E251" s="2">
        <v>7.07</v>
      </c>
      <c r="F251" s="2">
        <v>766</v>
      </c>
      <c r="H251" s="2">
        <v>2.8</v>
      </c>
      <c r="I251" s="2">
        <v>195</v>
      </c>
      <c r="K251" s="2">
        <v>0.075</v>
      </c>
      <c r="L251" s="2">
        <v>24.7</v>
      </c>
      <c r="M251" s="2">
        <v>0.28</v>
      </c>
      <c r="P251" s="2">
        <v>0.178</v>
      </c>
      <c r="T251" s="2">
        <v>190</v>
      </c>
      <c r="V251" s="2">
        <v>0.85</v>
      </c>
      <c r="X251" s="2">
        <v>120</v>
      </c>
      <c r="AA251" s="2">
        <v>24.8</v>
      </c>
      <c r="AC251" s="2">
        <v>1.65</v>
      </c>
      <c r="AE251" s="2">
        <v>17.5</v>
      </c>
      <c r="AH251" s="2">
        <v>0.44</v>
      </c>
      <c r="AJ251" s="2">
        <v>537</v>
      </c>
      <c r="AL251" s="2">
        <v>0.0003</v>
      </c>
    </row>
    <row r="252" spans="1:38" ht="12.75">
      <c r="A252" s="2" t="s">
        <v>56</v>
      </c>
      <c r="B252" s="2">
        <v>38301</v>
      </c>
      <c r="C252" s="2">
        <v>910</v>
      </c>
      <c r="E252" s="2">
        <v>7.26</v>
      </c>
      <c r="F252" s="2">
        <v>744</v>
      </c>
      <c r="G252" s="2">
        <v>1.18</v>
      </c>
      <c r="I252" s="2">
        <v>192</v>
      </c>
      <c r="K252" s="2">
        <v>0.051</v>
      </c>
      <c r="L252" s="2">
        <v>23.9</v>
      </c>
      <c r="M252" s="2">
        <v>0.4</v>
      </c>
      <c r="P252" s="2">
        <v>0.301</v>
      </c>
      <c r="T252" s="2">
        <v>201</v>
      </c>
      <c r="V252" s="2">
        <v>0.98</v>
      </c>
      <c r="X252" s="2">
        <v>105</v>
      </c>
      <c r="AA252" s="2">
        <v>19.6</v>
      </c>
      <c r="AC252" s="2">
        <v>1.35</v>
      </c>
      <c r="AE252" s="2">
        <v>13.8</v>
      </c>
      <c r="AG252" s="2">
        <v>0.032</v>
      </c>
      <c r="AH252" s="2">
        <v>0.25</v>
      </c>
      <c r="AJ252" s="2">
        <v>474</v>
      </c>
      <c r="AL252" s="2">
        <v>0.0003</v>
      </c>
    </row>
    <row r="253" spans="1:38" ht="12.75">
      <c r="A253" s="2" t="s">
        <v>56</v>
      </c>
      <c r="B253" s="2">
        <v>38755</v>
      </c>
      <c r="C253" s="2">
        <v>1145</v>
      </c>
      <c r="E253" s="2">
        <v>6.97</v>
      </c>
      <c r="F253" s="2">
        <v>1170</v>
      </c>
      <c r="I253" s="2">
        <v>200</v>
      </c>
      <c r="L253" s="2">
        <v>19.6</v>
      </c>
      <c r="M253" s="2">
        <v>0.25</v>
      </c>
      <c r="P253" s="2">
        <v>1.68</v>
      </c>
      <c r="T253" s="2">
        <v>181</v>
      </c>
      <c r="V253" s="2">
        <v>0.85</v>
      </c>
      <c r="X253" s="2">
        <v>120</v>
      </c>
      <c r="AA253" s="2">
        <v>23.3</v>
      </c>
      <c r="AC253" s="2">
        <v>1.55</v>
      </c>
      <c r="AE253" s="2">
        <v>14.8</v>
      </c>
      <c r="AG253" s="2">
        <v>0.034</v>
      </c>
      <c r="AH253" s="2">
        <v>0.4</v>
      </c>
      <c r="AJ253" s="2">
        <v>534</v>
      </c>
      <c r="AL253" s="2">
        <v>0.0035</v>
      </c>
    </row>
    <row r="254" spans="1:37" ht="12.75">
      <c r="A254" s="2" t="s">
        <v>56</v>
      </c>
      <c r="B254" s="2">
        <v>37012</v>
      </c>
      <c r="H254" s="2">
        <v>2</v>
      </c>
      <c r="I254" s="2">
        <v>188</v>
      </c>
      <c r="K254" s="2">
        <v>0.05</v>
      </c>
      <c r="L254" s="2">
        <v>22.2</v>
      </c>
      <c r="M254" s="2">
        <v>0.364</v>
      </c>
      <c r="P254" s="2">
        <v>0.19</v>
      </c>
      <c r="T254" s="2">
        <v>219</v>
      </c>
      <c r="V254" s="2">
        <v>4.31</v>
      </c>
      <c r="X254" s="2">
        <v>122</v>
      </c>
      <c r="Y254" s="2">
        <v>0.003</v>
      </c>
      <c r="AA254" s="2">
        <v>23.3</v>
      </c>
      <c r="AC254" s="2">
        <v>1.76</v>
      </c>
      <c r="AE254" s="2">
        <v>16.6</v>
      </c>
      <c r="AG254" s="2">
        <v>0.057</v>
      </c>
      <c r="AH254" s="2">
        <v>0.09</v>
      </c>
      <c r="AI254" s="2">
        <v>1</v>
      </c>
      <c r="AJ254" s="2">
        <v>586</v>
      </c>
      <c r="AK254" s="2">
        <v>1</v>
      </c>
    </row>
    <row r="255" spans="1:41" ht="12.75">
      <c r="A255" s="2" t="s">
        <v>56</v>
      </c>
      <c r="B255" s="2">
        <v>37288</v>
      </c>
      <c r="H255" s="2">
        <v>2.5</v>
      </c>
      <c r="I255" s="2">
        <v>180</v>
      </c>
      <c r="K255" s="2">
        <v>0.026</v>
      </c>
      <c r="L255" s="2">
        <v>23.1</v>
      </c>
      <c r="M255" s="2">
        <v>0.317</v>
      </c>
      <c r="P255" s="2">
        <v>0.709</v>
      </c>
      <c r="T255" s="2">
        <v>181</v>
      </c>
      <c r="U255" s="2">
        <v>0.5</v>
      </c>
      <c r="V255" s="2">
        <v>7.28</v>
      </c>
      <c r="X255" s="2">
        <v>121</v>
      </c>
      <c r="Y255" s="2">
        <v>0.004</v>
      </c>
      <c r="AA255" s="2">
        <v>25.7</v>
      </c>
      <c r="AC255" s="2">
        <v>1.71</v>
      </c>
      <c r="AE255" s="2">
        <v>19.6</v>
      </c>
      <c r="AG255" s="2">
        <v>0.027</v>
      </c>
      <c r="AH255" s="2">
        <v>0.057</v>
      </c>
      <c r="AI255" s="2">
        <v>0.7</v>
      </c>
      <c r="AJ255" s="2">
        <v>588</v>
      </c>
      <c r="AK255" s="2">
        <v>0.7</v>
      </c>
      <c r="AL255" s="2">
        <v>0.002</v>
      </c>
      <c r="AM255" s="2">
        <v>0.005</v>
      </c>
      <c r="AN255" s="2">
        <v>0.006</v>
      </c>
      <c r="AO255" s="2">
        <v>0.006</v>
      </c>
    </row>
    <row r="256" spans="1:38" ht="12.75">
      <c r="A256" s="2" t="s">
        <v>56</v>
      </c>
      <c r="B256" s="2">
        <v>38112</v>
      </c>
      <c r="C256" s="2">
        <v>900</v>
      </c>
      <c r="E256" s="2">
        <v>6.94</v>
      </c>
      <c r="F256" s="2">
        <v>826</v>
      </c>
      <c r="G256" s="2">
        <v>0.85</v>
      </c>
      <c r="H256" s="2">
        <v>2.3</v>
      </c>
      <c r="I256" s="2">
        <v>195</v>
      </c>
      <c r="K256" s="2">
        <v>0.097</v>
      </c>
      <c r="L256" s="2">
        <v>24</v>
      </c>
      <c r="M256" s="2">
        <v>0.22</v>
      </c>
      <c r="P256" s="2">
        <v>0.188</v>
      </c>
      <c r="T256" s="2">
        <v>250</v>
      </c>
      <c r="U256" s="2">
        <v>1.2</v>
      </c>
      <c r="V256" s="2">
        <v>1.17</v>
      </c>
      <c r="X256" s="2">
        <v>115</v>
      </c>
      <c r="AA256" s="2">
        <v>23.2</v>
      </c>
      <c r="AC256" s="2">
        <v>1.99</v>
      </c>
      <c r="AE256" s="2">
        <v>17.2</v>
      </c>
      <c r="AH256" s="2">
        <v>0.11</v>
      </c>
      <c r="AJ256" s="2">
        <v>613</v>
      </c>
      <c r="AL256" s="2">
        <v>0.0003</v>
      </c>
    </row>
    <row r="257" spans="1:41" ht="12.75">
      <c r="A257" s="2" t="s">
        <v>56</v>
      </c>
      <c r="B257" s="2">
        <v>37377</v>
      </c>
      <c r="H257" s="2">
        <v>2.4</v>
      </c>
      <c r="I257" s="2">
        <v>184</v>
      </c>
      <c r="K257" s="2">
        <v>0.02</v>
      </c>
      <c r="L257" s="2">
        <v>23.7</v>
      </c>
      <c r="M257" s="2">
        <v>0.23</v>
      </c>
      <c r="P257" s="2">
        <v>0.128</v>
      </c>
      <c r="T257" s="2">
        <v>226</v>
      </c>
      <c r="V257" s="2">
        <v>4.96</v>
      </c>
      <c r="X257" s="2">
        <v>120</v>
      </c>
      <c r="Y257" s="2">
        <v>0.001</v>
      </c>
      <c r="AA257" s="2">
        <v>23</v>
      </c>
      <c r="AC257" s="2">
        <v>1.36</v>
      </c>
      <c r="AE257" s="2">
        <v>15.7</v>
      </c>
      <c r="AG257" s="2">
        <v>0.08</v>
      </c>
      <c r="AH257" s="2">
        <v>0.047</v>
      </c>
      <c r="AJ257" s="2">
        <v>620</v>
      </c>
      <c r="AL257" s="2">
        <v>0.0005</v>
      </c>
      <c r="AM257" s="2">
        <v>0.023</v>
      </c>
      <c r="AN257" s="2">
        <v>0.007</v>
      </c>
      <c r="AO257" s="2">
        <v>0.007</v>
      </c>
    </row>
    <row r="258" spans="1:38" ht="12.75">
      <c r="A258" s="2" t="s">
        <v>56</v>
      </c>
      <c r="B258" s="2">
        <v>37949</v>
      </c>
      <c r="C258" s="2">
        <v>1240</v>
      </c>
      <c r="E258" s="2">
        <v>6.92</v>
      </c>
      <c r="F258" s="2">
        <v>800</v>
      </c>
      <c r="G258" s="2">
        <v>11.19</v>
      </c>
      <c r="H258" s="2">
        <v>0.2</v>
      </c>
      <c r="I258" s="2">
        <v>191</v>
      </c>
      <c r="K258" s="2">
        <v>0.04</v>
      </c>
      <c r="L258" s="2">
        <v>23.4</v>
      </c>
      <c r="M258" s="2">
        <v>0.26</v>
      </c>
      <c r="P258" s="2">
        <v>0.238</v>
      </c>
      <c r="T258" s="2">
        <v>204</v>
      </c>
      <c r="V258" s="2">
        <v>1.34</v>
      </c>
      <c r="X258" s="2">
        <v>116</v>
      </c>
      <c r="AA258" s="2">
        <v>23.4</v>
      </c>
      <c r="AC258" s="2">
        <v>1.6</v>
      </c>
      <c r="AE258" s="2">
        <v>16.7</v>
      </c>
      <c r="AH258" s="2">
        <v>0.25</v>
      </c>
      <c r="AJ258" s="2">
        <v>543</v>
      </c>
      <c r="AL258" s="2">
        <v>0.0003</v>
      </c>
    </row>
    <row r="259" spans="1:38" ht="12.75">
      <c r="A259" s="2" t="s">
        <v>56</v>
      </c>
      <c r="B259" s="2">
        <v>38839</v>
      </c>
      <c r="C259" s="2">
        <v>1135</v>
      </c>
      <c r="E259" s="2">
        <v>7.81</v>
      </c>
      <c r="F259" s="2">
        <v>753</v>
      </c>
      <c r="G259" s="2">
        <v>1.45</v>
      </c>
      <c r="I259" s="2">
        <v>204</v>
      </c>
      <c r="L259" s="2">
        <v>21.4</v>
      </c>
      <c r="M259" s="2">
        <v>0.25</v>
      </c>
      <c r="P259" s="2">
        <v>0.265</v>
      </c>
      <c r="T259" s="2">
        <v>177</v>
      </c>
      <c r="V259" s="2">
        <v>0.85</v>
      </c>
      <c r="X259" s="2">
        <v>116</v>
      </c>
      <c r="AA259" s="2">
        <v>23.3</v>
      </c>
      <c r="AC259" s="2">
        <v>1.5</v>
      </c>
      <c r="AE259" s="2">
        <v>15.7</v>
      </c>
      <c r="AH259" s="2">
        <v>0.49</v>
      </c>
      <c r="AJ259" s="2">
        <v>520</v>
      </c>
      <c r="AL259" s="2">
        <v>0.0022</v>
      </c>
    </row>
    <row r="260" spans="1:38" ht="12.75">
      <c r="A260" s="2" t="s">
        <v>56</v>
      </c>
      <c r="B260" s="2">
        <v>38839</v>
      </c>
      <c r="C260" s="2">
        <v>1145</v>
      </c>
      <c r="E260" s="2">
        <v>7.81</v>
      </c>
      <c r="F260" s="2">
        <v>753</v>
      </c>
      <c r="G260" s="2">
        <v>1.45</v>
      </c>
      <c r="I260" s="2">
        <v>200</v>
      </c>
      <c r="L260" s="2">
        <v>21.3</v>
      </c>
      <c r="M260" s="2">
        <v>0.334</v>
      </c>
      <c r="P260" s="2">
        <v>0.252</v>
      </c>
      <c r="T260" s="2">
        <v>179</v>
      </c>
      <c r="V260" s="2">
        <v>0.85</v>
      </c>
      <c r="X260" s="2">
        <v>114</v>
      </c>
      <c r="AA260" s="2">
        <v>22.7</v>
      </c>
      <c r="AC260" s="2">
        <v>1.47</v>
      </c>
      <c r="AE260" s="2">
        <v>15.6</v>
      </c>
      <c r="AG260" s="2">
        <v>0.033</v>
      </c>
      <c r="AH260" s="2">
        <v>0.43</v>
      </c>
      <c r="AJ260" s="2">
        <v>509</v>
      </c>
      <c r="AL260" s="2">
        <v>0.0022</v>
      </c>
    </row>
    <row r="261" spans="1:38" ht="12.75">
      <c r="A261" s="2" t="s">
        <v>56</v>
      </c>
      <c r="B261" s="2">
        <v>38211</v>
      </c>
      <c r="C261" s="2">
        <v>930</v>
      </c>
      <c r="E261" s="2">
        <v>7.03</v>
      </c>
      <c r="F261" s="2">
        <v>809</v>
      </c>
      <c r="G261" s="2">
        <v>0.93</v>
      </c>
      <c r="I261" s="2">
        <v>192</v>
      </c>
      <c r="K261" s="2">
        <v>0.05</v>
      </c>
      <c r="L261" s="2">
        <v>22.5</v>
      </c>
      <c r="M261" s="2">
        <v>0.27</v>
      </c>
      <c r="P261" s="2">
        <v>0.206</v>
      </c>
      <c r="T261" s="2">
        <v>233</v>
      </c>
      <c r="V261" s="2">
        <v>0.85</v>
      </c>
      <c r="X261" s="2">
        <v>114</v>
      </c>
      <c r="AA261" s="2">
        <v>22.8</v>
      </c>
      <c r="AC261" s="2">
        <v>1.74</v>
      </c>
      <c r="AE261" s="2">
        <v>15.8</v>
      </c>
      <c r="AG261" s="2">
        <v>0.045</v>
      </c>
      <c r="AH261" s="2">
        <v>0.32</v>
      </c>
      <c r="AJ261" s="2">
        <v>583</v>
      </c>
      <c r="AL261" s="2">
        <v>0.0003</v>
      </c>
    </row>
    <row r="262" spans="1:38" ht="12.75">
      <c r="A262" s="2" t="s">
        <v>56</v>
      </c>
      <c r="B262" s="2">
        <v>38474</v>
      </c>
      <c r="C262" s="2">
        <v>1445</v>
      </c>
      <c r="E262" s="2">
        <v>6.92</v>
      </c>
      <c r="F262" s="2">
        <v>603</v>
      </c>
      <c r="G262" s="2">
        <v>1.39</v>
      </c>
      <c r="I262" s="2">
        <v>199</v>
      </c>
      <c r="L262" s="2">
        <v>21.4</v>
      </c>
      <c r="M262" s="2">
        <v>0.229</v>
      </c>
      <c r="P262" s="2">
        <v>0.345</v>
      </c>
      <c r="T262" s="2">
        <v>194</v>
      </c>
      <c r="V262" s="2">
        <v>1.04</v>
      </c>
      <c r="X262" s="2">
        <v>108</v>
      </c>
      <c r="AA262" s="2">
        <v>18.5</v>
      </c>
      <c r="AC262" s="2">
        <v>1.21</v>
      </c>
      <c r="AE262" s="2">
        <v>12.8</v>
      </c>
      <c r="AG262" s="2">
        <v>0.035</v>
      </c>
      <c r="AH262" s="2">
        <v>0.11</v>
      </c>
      <c r="AJ262" s="2">
        <v>462</v>
      </c>
      <c r="AL262" s="2">
        <v>0.0035</v>
      </c>
    </row>
    <row r="263" spans="1:38" ht="12.75">
      <c r="A263" s="2" t="s">
        <v>56</v>
      </c>
      <c r="B263" s="2">
        <v>38474</v>
      </c>
      <c r="C263" s="2">
        <v>1430</v>
      </c>
      <c r="E263" s="2">
        <v>6.92</v>
      </c>
      <c r="F263" s="2">
        <v>603</v>
      </c>
      <c r="G263" s="2">
        <v>1.39</v>
      </c>
      <c r="I263" s="2">
        <v>198</v>
      </c>
      <c r="K263" s="2">
        <v>0.199</v>
      </c>
      <c r="L263" s="2">
        <v>21.9</v>
      </c>
      <c r="M263" s="2">
        <v>0.223</v>
      </c>
      <c r="P263" s="2">
        <v>0.357</v>
      </c>
      <c r="T263" s="2">
        <v>195</v>
      </c>
      <c r="V263" s="2">
        <v>1.34</v>
      </c>
      <c r="X263" s="2">
        <v>126</v>
      </c>
      <c r="AA263" s="2">
        <v>18.6</v>
      </c>
      <c r="AC263" s="2">
        <v>1.26</v>
      </c>
      <c r="AE263" s="2">
        <v>13</v>
      </c>
      <c r="AG263" s="2">
        <v>0.035</v>
      </c>
      <c r="AH263" s="2">
        <v>0.649</v>
      </c>
      <c r="AJ263" s="2">
        <v>452</v>
      </c>
      <c r="AL263" s="2">
        <v>0.0035</v>
      </c>
    </row>
    <row r="264" spans="1:37" ht="12.75">
      <c r="A264" s="2" t="s">
        <v>93</v>
      </c>
      <c r="B264" s="2">
        <v>37043</v>
      </c>
      <c r="C264" s="2">
        <v>1005</v>
      </c>
      <c r="D264" s="2">
        <v>21.9</v>
      </c>
      <c r="E264" s="2">
        <v>7.17</v>
      </c>
      <c r="F264" s="2">
        <v>344</v>
      </c>
      <c r="G264" s="2">
        <v>4.88</v>
      </c>
      <c r="H264" s="2">
        <v>0.7</v>
      </c>
      <c r="I264" s="2">
        <v>160</v>
      </c>
      <c r="K264" s="2">
        <v>0.02</v>
      </c>
      <c r="L264" s="2">
        <v>6.1</v>
      </c>
      <c r="M264" s="2">
        <v>0.062</v>
      </c>
      <c r="P264" s="2">
        <v>1.09</v>
      </c>
      <c r="T264" s="2">
        <v>7.5</v>
      </c>
      <c r="U264" s="2">
        <v>2.4</v>
      </c>
      <c r="V264" s="2">
        <v>2.34</v>
      </c>
      <c r="X264" s="2">
        <v>72</v>
      </c>
      <c r="Y264" s="2">
        <v>0.003</v>
      </c>
      <c r="AA264" s="2">
        <v>3.69</v>
      </c>
      <c r="AC264" s="2">
        <v>0.298</v>
      </c>
      <c r="AE264" s="2">
        <v>3.86</v>
      </c>
      <c r="AG264" s="2">
        <v>0.024</v>
      </c>
      <c r="AH264" s="2">
        <v>0.04</v>
      </c>
      <c r="AI264" s="2">
        <v>0.7</v>
      </c>
      <c r="AJ264" s="2">
        <v>214</v>
      </c>
      <c r="AK264" s="2">
        <v>0.7</v>
      </c>
    </row>
    <row r="265" spans="1:41" ht="12.75">
      <c r="A265" s="2" t="s">
        <v>93</v>
      </c>
      <c r="B265" s="2">
        <v>37263</v>
      </c>
      <c r="C265" s="2">
        <v>1350</v>
      </c>
      <c r="D265" s="2">
        <v>21.3</v>
      </c>
      <c r="E265" s="2">
        <v>7.62</v>
      </c>
      <c r="F265" s="2">
        <v>305</v>
      </c>
      <c r="G265" s="2">
        <v>0.12</v>
      </c>
      <c r="H265" s="2">
        <v>0.2</v>
      </c>
      <c r="I265" s="2">
        <v>153</v>
      </c>
      <c r="K265" s="2">
        <v>0.02</v>
      </c>
      <c r="L265" s="2">
        <v>5.03</v>
      </c>
      <c r="M265" s="2">
        <v>0.106</v>
      </c>
      <c r="P265" s="2">
        <v>1.1</v>
      </c>
      <c r="T265" s="2">
        <v>5.9</v>
      </c>
      <c r="U265" s="2">
        <v>0.3</v>
      </c>
      <c r="V265" s="2">
        <v>4.26</v>
      </c>
      <c r="X265" s="2">
        <v>64.8</v>
      </c>
      <c r="Y265" s="2">
        <v>0.005</v>
      </c>
      <c r="AA265" s="2">
        <v>3.45</v>
      </c>
      <c r="AC265" s="2">
        <v>0.27</v>
      </c>
      <c r="AE265" s="2">
        <v>2.99</v>
      </c>
      <c r="AG265" s="2">
        <v>0.022</v>
      </c>
      <c r="AH265" s="2">
        <v>0.05</v>
      </c>
      <c r="AI265" s="2">
        <v>0.7</v>
      </c>
      <c r="AJ265" s="2">
        <v>186</v>
      </c>
      <c r="AK265" s="2">
        <v>0.7</v>
      </c>
      <c r="AL265" s="2">
        <v>0.002</v>
      </c>
      <c r="AM265" s="2">
        <v>0.005</v>
      </c>
      <c r="AN265" s="2">
        <v>0.005</v>
      </c>
      <c r="AO265" s="2">
        <v>0.005</v>
      </c>
    </row>
    <row r="266" spans="1:39" ht="12.75">
      <c r="A266" s="2" t="s">
        <v>93</v>
      </c>
      <c r="B266" s="2">
        <v>37679</v>
      </c>
      <c r="C266" s="2">
        <v>1430</v>
      </c>
      <c r="D266" s="2">
        <v>20.3</v>
      </c>
      <c r="E266" s="2">
        <v>7.26</v>
      </c>
      <c r="F266" s="2">
        <v>374</v>
      </c>
      <c r="G266" s="2">
        <v>0.78</v>
      </c>
      <c r="H266" s="2">
        <v>2.6</v>
      </c>
      <c r="I266" s="2">
        <v>208</v>
      </c>
      <c r="K266" s="2">
        <v>0.037</v>
      </c>
      <c r="L266" s="2">
        <v>9.65</v>
      </c>
      <c r="M266" s="2">
        <v>0.07</v>
      </c>
      <c r="P266" s="2">
        <v>1.12</v>
      </c>
      <c r="T266" s="2">
        <v>7</v>
      </c>
      <c r="U266" s="2">
        <v>1.7</v>
      </c>
      <c r="V266" s="2">
        <v>2.5</v>
      </c>
      <c r="X266" s="2">
        <v>64.8</v>
      </c>
      <c r="Y266" s="2">
        <v>0.002</v>
      </c>
      <c r="AA266" s="2">
        <v>3.51</v>
      </c>
      <c r="AC266" s="2">
        <v>0.21</v>
      </c>
      <c r="AE266" s="2">
        <v>6.17</v>
      </c>
      <c r="AG266" s="2">
        <v>0.05</v>
      </c>
      <c r="AH266" s="2">
        <v>0.3</v>
      </c>
      <c r="AJ266" s="2">
        <v>199</v>
      </c>
      <c r="AL266" s="2">
        <v>0.003</v>
      </c>
      <c r="AM266" s="2">
        <v>0.01</v>
      </c>
    </row>
    <row r="267" spans="1:38" ht="12.75">
      <c r="A267" s="2" t="s">
        <v>93</v>
      </c>
      <c r="B267" s="2">
        <v>38162</v>
      </c>
      <c r="C267" s="2">
        <v>1005</v>
      </c>
      <c r="D267" s="2">
        <v>21.9</v>
      </c>
      <c r="E267" s="2">
        <v>7.31</v>
      </c>
      <c r="F267" s="2">
        <v>342</v>
      </c>
      <c r="G267" s="2">
        <v>5.22</v>
      </c>
      <c r="I267" s="2">
        <v>167</v>
      </c>
      <c r="K267" s="2">
        <v>0.04</v>
      </c>
      <c r="L267" s="2">
        <v>5.51</v>
      </c>
      <c r="P267" s="2">
        <v>1.06</v>
      </c>
      <c r="V267" s="2">
        <v>0.85</v>
      </c>
      <c r="X267" s="2">
        <v>65.3</v>
      </c>
      <c r="AA267" s="2">
        <v>3.6</v>
      </c>
      <c r="AC267" s="2">
        <v>0.29</v>
      </c>
      <c r="AE267" s="2">
        <v>3.03</v>
      </c>
      <c r="AH267" s="2">
        <v>0.11</v>
      </c>
      <c r="AJ267" s="2">
        <v>220</v>
      </c>
      <c r="AL267" s="2">
        <v>0.0003</v>
      </c>
    </row>
    <row r="268" spans="1:37" ht="12.75">
      <c r="A268" s="2" t="s">
        <v>93</v>
      </c>
      <c r="B268" s="2">
        <v>37043</v>
      </c>
      <c r="H268" s="2">
        <v>0.1</v>
      </c>
      <c r="I268" s="2">
        <v>160</v>
      </c>
      <c r="K268" s="2">
        <v>0.02</v>
      </c>
      <c r="L268" s="2">
        <v>5.8</v>
      </c>
      <c r="M268" s="2">
        <v>0.065</v>
      </c>
      <c r="P268" s="2">
        <v>1.08</v>
      </c>
      <c r="T268" s="2">
        <v>8.5</v>
      </c>
      <c r="V268" s="2">
        <v>1.98</v>
      </c>
      <c r="X268" s="2">
        <v>71.6</v>
      </c>
      <c r="Y268" s="2">
        <v>0.003</v>
      </c>
      <c r="AA268" s="2">
        <v>3.63</v>
      </c>
      <c r="AC268" s="2">
        <v>0.29</v>
      </c>
      <c r="AE268" s="2">
        <v>3.77</v>
      </c>
      <c r="AG268" s="2">
        <v>0.024</v>
      </c>
      <c r="AH268" s="2">
        <v>0.04</v>
      </c>
      <c r="AI268" s="2">
        <v>0.7</v>
      </c>
      <c r="AJ268" s="2">
        <v>202</v>
      </c>
      <c r="AK268" s="2">
        <v>0.7</v>
      </c>
    </row>
    <row r="269" spans="1:38" ht="12.75">
      <c r="A269" s="2" t="s">
        <v>93</v>
      </c>
      <c r="B269" s="2">
        <v>38558</v>
      </c>
      <c r="C269" s="2">
        <v>1330</v>
      </c>
      <c r="E269" s="2">
        <v>6.81</v>
      </c>
      <c r="F269" s="2">
        <v>346</v>
      </c>
      <c r="G269" s="2">
        <v>9.09</v>
      </c>
      <c r="I269" s="2">
        <v>178</v>
      </c>
      <c r="L269" s="2">
        <v>7.35</v>
      </c>
      <c r="M269" s="2">
        <v>0.097</v>
      </c>
      <c r="P269" s="2">
        <v>0.925</v>
      </c>
      <c r="V269" s="2">
        <v>0.85</v>
      </c>
      <c r="X269" s="2">
        <v>68.7</v>
      </c>
      <c r="AA269" s="2">
        <v>3.46</v>
      </c>
      <c r="AC269" s="2">
        <v>0.25</v>
      </c>
      <c r="AE269" s="2">
        <v>3.3</v>
      </c>
      <c r="AG269" s="2">
        <v>0.041</v>
      </c>
      <c r="AH269" s="2">
        <v>0.5</v>
      </c>
      <c r="AJ269" s="2">
        <v>187</v>
      </c>
      <c r="AL269" s="2">
        <v>0.0035</v>
      </c>
    </row>
    <row r="270" spans="1:38" ht="12.75">
      <c r="A270" s="2" t="s">
        <v>93</v>
      </c>
      <c r="B270" s="2">
        <v>38558</v>
      </c>
      <c r="C270" s="2">
        <v>1350</v>
      </c>
      <c r="E270" s="2">
        <v>6.81</v>
      </c>
      <c r="F270" s="2">
        <v>346</v>
      </c>
      <c r="G270" s="2">
        <v>9.09</v>
      </c>
      <c r="H270" s="2">
        <v>0.3</v>
      </c>
      <c r="I270" s="2">
        <v>177</v>
      </c>
      <c r="L270" s="2">
        <v>7.35</v>
      </c>
      <c r="M270" s="2">
        <v>0.13</v>
      </c>
      <c r="P270" s="2">
        <v>0.931</v>
      </c>
      <c r="V270" s="2">
        <v>0.85</v>
      </c>
      <c r="X270" s="2">
        <v>70.8</v>
      </c>
      <c r="AA270" s="2">
        <v>3.53</v>
      </c>
      <c r="AC270" s="2">
        <v>0.25</v>
      </c>
      <c r="AE270" s="2">
        <v>3.31</v>
      </c>
      <c r="AG270" s="2">
        <v>0.031</v>
      </c>
      <c r="AH270" s="2">
        <v>0.41</v>
      </c>
      <c r="AJ270" s="2">
        <v>194</v>
      </c>
      <c r="AL270" s="2">
        <v>0.0035</v>
      </c>
    </row>
    <row r="271" spans="1:37" ht="12.75">
      <c r="A271" s="2" t="s">
        <v>67</v>
      </c>
      <c r="B271" s="2">
        <v>36803</v>
      </c>
      <c r="C271" s="2">
        <v>1143</v>
      </c>
      <c r="D271" s="2">
        <v>23.3</v>
      </c>
      <c r="E271" s="2">
        <v>7.42</v>
      </c>
      <c r="F271" s="2">
        <v>287</v>
      </c>
      <c r="G271" s="2">
        <v>1.7</v>
      </c>
      <c r="H271" s="2">
        <v>16</v>
      </c>
      <c r="I271" s="2">
        <v>134</v>
      </c>
      <c r="K271" s="2">
        <v>0.02</v>
      </c>
      <c r="L271" s="2">
        <v>5.4</v>
      </c>
      <c r="M271" s="2">
        <v>0.047</v>
      </c>
      <c r="P271" s="2">
        <v>0.03</v>
      </c>
      <c r="T271" s="2">
        <v>4.8</v>
      </c>
      <c r="U271" s="2">
        <v>4.4</v>
      </c>
      <c r="V271" s="2">
        <v>1.79</v>
      </c>
      <c r="X271" s="2">
        <v>61.2</v>
      </c>
      <c r="Y271" s="2">
        <v>0.003</v>
      </c>
      <c r="AA271" s="2">
        <v>0.835</v>
      </c>
      <c r="AC271" s="2">
        <v>0.179</v>
      </c>
      <c r="AE271" s="2">
        <v>2.1</v>
      </c>
      <c r="AG271" s="2">
        <v>0.1</v>
      </c>
      <c r="AH271" s="2">
        <v>0.08</v>
      </c>
      <c r="AI271" s="2">
        <v>17</v>
      </c>
      <c r="AJ271" s="2">
        <v>168</v>
      </c>
      <c r="AK271" s="2">
        <v>10</v>
      </c>
    </row>
    <row r="272" spans="1:37" ht="12.75">
      <c r="A272" s="2" t="s">
        <v>67</v>
      </c>
      <c r="B272" s="2">
        <v>36896</v>
      </c>
      <c r="C272" s="2">
        <v>1135</v>
      </c>
      <c r="D272" s="2">
        <v>23.4</v>
      </c>
      <c r="E272" s="2">
        <v>7.45</v>
      </c>
      <c r="F272" s="2">
        <v>269</v>
      </c>
      <c r="G272" s="2">
        <v>0.55</v>
      </c>
      <c r="H272" s="2">
        <v>4.7</v>
      </c>
      <c r="I272" s="2">
        <v>125</v>
      </c>
      <c r="K272" s="2">
        <v>0.02</v>
      </c>
      <c r="L272" s="2">
        <v>7.8</v>
      </c>
      <c r="M272" s="2">
        <v>0.057</v>
      </c>
      <c r="P272" s="2">
        <v>0.01</v>
      </c>
      <c r="T272" s="2">
        <v>5</v>
      </c>
      <c r="U272" s="2">
        <v>4.3</v>
      </c>
      <c r="V272" s="2">
        <v>4.54</v>
      </c>
      <c r="X272" s="2">
        <v>52.5</v>
      </c>
      <c r="Y272" s="2">
        <v>0.003</v>
      </c>
      <c r="AA272" s="2">
        <v>0.753</v>
      </c>
      <c r="AC272" s="2">
        <v>0.16</v>
      </c>
      <c r="AE272" s="2">
        <v>2.16</v>
      </c>
      <c r="AG272" s="2">
        <v>0.134</v>
      </c>
      <c r="AH272" s="2">
        <v>0.08</v>
      </c>
      <c r="AI272" s="2">
        <v>3</v>
      </c>
      <c r="AJ272" s="2">
        <v>164</v>
      </c>
      <c r="AK272" s="2">
        <v>3</v>
      </c>
    </row>
    <row r="273" spans="1:37" ht="12.75">
      <c r="A273" s="2" t="s">
        <v>67</v>
      </c>
      <c r="B273" s="2">
        <v>36984</v>
      </c>
      <c r="C273" s="2">
        <v>1130</v>
      </c>
      <c r="D273" s="2">
        <v>22.9</v>
      </c>
      <c r="E273" s="2">
        <v>6.67</v>
      </c>
      <c r="F273" s="2">
        <v>278</v>
      </c>
      <c r="G273" s="2">
        <v>0.96</v>
      </c>
      <c r="H273" s="2">
        <v>6</v>
      </c>
      <c r="I273" s="2">
        <v>128</v>
      </c>
      <c r="K273" s="2">
        <v>0.02</v>
      </c>
      <c r="L273" s="2">
        <v>5.3</v>
      </c>
      <c r="M273" s="2">
        <v>0.02</v>
      </c>
      <c r="P273" s="2">
        <v>0.01</v>
      </c>
      <c r="T273" s="2">
        <v>6.3</v>
      </c>
      <c r="U273" s="2">
        <v>16.2</v>
      </c>
      <c r="V273" s="2">
        <v>9.85</v>
      </c>
      <c r="X273" s="2">
        <v>57.1</v>
      </c>
      <c r="Y273" s="2">
        <v>0.003</v>
      </c>
      <c r="AA273" s="2">
        <v>0.824</v>
      </c>
      <c r="AC273" s="2">
        <v>0.16</v>
      </c>
      <c r="AE273" s="2">
        <v>2.28</v>
      </c>
      <c r="AG273" s="2">
        <v>0.149</v>
      </c>
      <c r="AH273" s="2">
        <v>0.06</v>
      </c>
      <c r="AI273" s="2">
        <v>6.5</v>
      </c>
      <c r="AJ273" s="2">
        <v>166</v>
      </c>
      <c r="AK273" s="2">
        <v>6.5</v>
      </c>
    </row>
    <row r="274" spans="1:37" ht="12.75">
      <c r="A274" s="2" t="s">
        <v>67</v>
      </c>
      <c r="B274" s="2">
        <v>37075</v>
      </c>
      <c r="C274" s="2">
        <v>1415</v>
      </c>
      <c r="D274" s="2">
        <v>22.6</v>
      </c>
      <c r="E274" s="2">
        <v>7.12</v>
      </c>
      <c r="F274" s="2">
        <v>211</v>
      </c>
      <c r="G274" s="2">
        <v>1.53</v>
      </c>
      <c r="H274" s="2">
        <v>2.6</v>
      </c>
      <c r="I274" s="2">
        <v>131</v>
      </c>
      <c r="K274" s="2">
        <v>0.02</v>
      </c>
      <c r="L274" s="2">
        <v>6.5</v>
      </c>
      <c r="M274" s="2">
        <v>0.02</v>
      </c>
      <c r="P274" s="2">
        <v>0.02</v>
      </c>
      <c r="T274" s="2">
        <v>8</v>
      </c>
      <c r="U274" s="2">
        <v>5.1</v>
      </c>
      <c r="V274" s="2">
        <v>1.79</v>
      </c>
      <c r="X274" s="2">
        <v>59.8</v>
      </c>
      <c r="Y274" s="2">
        <v>0.003</v>
      </c>
      <c r="AA274" s="2">
        <v>0.84</v>
      </c>
      <c r="AC274" s="2">
        <v>0.16</v>
      </c>
      <c r="AE274" s="2">
        <v>2.09</v>
      </c>
      <c r="AG274" s="2">
        <v>0.1</v>
      </c>
      <c r="AH274" s="2">
        <v>0.05</v>
      </c>
      <c r="AI274" s="2">
        <v>1</v>
      </c>
      <c r="AJ274" s="2">
        <v>162</v>
      </c>
      <c r="AK274" s="2">
        <v>1</v>
      </c>
    </row>
    <row r="275" spans="1:39" ht="12.75">
      <c r="A275" s="2" t="s">
        <v>67</v>
      </c>
      <c r="B275" s="2">
        <v>37182</v>
      </c>
      <c r="C275" s="2">
        <v>1345</v>
      </c>
      <c r="D275" s="2">
        <v>23.4</v>
      </c>
      <c r="E275" s="2">
        <v>7.24</v>
      </c>
      <c r="F275" s="2">
        <v>253</v>
      </c>
      <c r="G275" s="2">
        <v>1.37</v>
      </c>
      <c r="H275" s="2">
        <v>4.3</v>
      </c>
      <c r="I275" s="2">
        <v>129</v>
      </c>
      <c r="K275" s="2">
        <v>0.02</v>
      </c>
      <c r="L275" s="2">
        <v>5</v>
      </c>
      <c r="M275" s="2">
        <v>0.1</v>
      </c>
      <c r="P275" s="2">
        <v>0.01</v>
      </c>
      <c r="T275" s="2">
        <v>5.6</v>
      </c>
      <c r="U275" s="2">
        <v>4.6</v>
      </c>
      <c r="V275" s="2">
        <v>2.16</v>
      </c>
      <c r="X275" s="2">
        <v>59.1</v>
      </c>
      <c r="Y275" s="2">
        <v>0.002</v>
      </c>
      <c r="AA275" s="2">
        <v>0.844</v>
      </c>
      <c r="AC275" s="2">
        <v>0.192</v>
      </c>
      <c r="AE275" s="2">
        <v>3.69</v>
      </c>
      <c r="AG275" s="2">
        <v>0.13</v>
      </c>
      <c r="AH275" s="2">
        <v>0.04</v>
      </c>
      <c r="AI275" s="2">
        <v>0.7</v>
      </c>
      <c r="AJ275" s="2">
        <v>92</v>
      </c>
      <c r="AK275" s="2">
        <v>0.7</v>
      </c>
      <c r="AL275" s="2">
        <v>0</v>
      </c>
      <c r="AM275" s="2">
        <v>0.003</v>
      </c>
    </row>
    <row r="276" spans="1:41" ht="12.75">
      <c r="A276" s="2" t="s">
        <v>67</v>
      </c>
      <c r="B276" s="2">
        <v>37259</v>
      </c>
      <c r="C276" s="2">
        <v>830</v>
      </c>
      <c r="D276" s="2">
        <v>23.3</v>
      </c>
      <c r="E276" s="2">
        <v>7.31</v>
      </c>
      <c r="F276" s="2">
        <v>241</v>
      </c>
      <c r="G276" s="2">
        <v>0.27</v>
      </c>
      <c r="H276" s="2">
        <v>2</v>
      </c>
      <c r="I276" s="2">
        <v>130</v>
      </c>
      <c r="K276" s="2">
        <v>0.02</v>
      </c>
      <c r="L276" s="2">
        <v>2.86</v>
      </c>
      <c r="M276" s="2">
        <v>0.085</v>
      </c>
      <c r="P276" s="2">
        <v>0.09</v>
      </c>
      <c r="T276" s="2">
        <v>5.2</v>
      </c>
      <c r="U276" s="2">
        <v>5.8</v>
      </c>
      <c r="V276" s="2">
        <v>1.82</v>
      </c>
      <c r="X276" s="2">
        <v>52.1</v>
      </c>
      <c r="Y276" s="2">
        <v>0.005</v>
      </c>
      <c r="AA276" s="2">
        <v>0.783</v>
      </c>
      <c r="AC276" s="2">
        <v>0.16</v>
      </c>
      <c r="AE276" s="2">
        <v>2.14</v>
      </c>
      <c r="AG276" s="2">
        <v>0.117</v>
      </c>
      <c r="AH276" s="2">
        <v>0.05</v>
      </c>
      <c r="AI276" s="2">
        <v>0.7</v>
      </c>
      <c r="AJ276" s="2">
        <v>156</v>
      </c>
      <c r="AK276" s="2">
        <v>0.7</v>
      </c>
      <c r="AL276" s="2">
        <v>0.002</v>
      </c>
      <c r="AM276" s="2">
        <v>0.005</v>
      </c>
      <c r="AN276" s="2">
        <v>0.011</v>
      </c>
      <c r="AO276" s="2">
        <v>0.011</v>
      </c>
    </row>
    <row r="277" spans="1:41" ht="12.75">
      <c r="A277" s="2" t="s">
        <v>67</v>
      </c>
      <c r="B277" s="2">
        <v>37349</v>
      </c>
      <c r="C277" s="2">
        <v>1320</v>
      </c>
      <c r="D277" s="2">
        <v>23.3</v>
      </c>
      <c r="E277" s="2">
        <v>7.73</v>
      </c>
      <c r="F277" s="2">
        <v>282</v>
      </c>
      <c r="G277" s="2">
        <v>0.23</v>
      </c>
      <c r="H277" s="2">
        <v>1.8</v>
      </c>
      <c r="I277" s="2">
        <v>119</v>
      </c>
      <c r="K277" s="2">
        <v>0.02</v>
      </c>
      <c r="L277" s="2">
        <v>4.55</v>
      </c>
      <c r="M277" s="2">
        <v>0.05</v>
      </c>
      <c r="P277" s="2">
        <v>0.005</v>
      </c>
      <c r="T277" s="2">
        <v>5.2</v>
      </c>
      <c r="U277" s="2">
        <v>0.8</v>
      </c>
      <c r="V277" s="2">
        <v>1.83</v>
      </c>
      <c r="X277" s="2">
        <v>53.6</v>
      </c>
      <c r="Y277" s="2">
        <v>0.001</v>
      </c>
      <c r="AA277" s="2">
        <v>0.774</v>
      </c>
      <c r="AC277" s="2">
        <v>0.213</v>
      </c>
      <c r="AE277" s="2">
        <v>2.7</v>
      </c>
      <c r="AG277" s="2">
        <v>0.116</v>
      </c>
      <c r="AH277" s="2">
        <v>0.04</v>
      </c>
      <c r="AJ277" s="2">
        <v>150</v>
      </c>
      <c r="AL277" s="2">
        <v>0.0005</v>
      </c>
      <c r="AM277" s="2">
        <v>0.023</v>
      </c>
      <c r="AN277" s="2">
        <v>0.013</v>
      </c>
      <c r="AO277" s="2">
        <v>0.013</v>
      </c>
    </row>
    <row r="278" spans="1:41" ht="12.75">
      <c r="A278" s="2" t="s">
        <v>67</v>
      </c>
      <c r="B278" s="2">
        <v>37440</v>
      </c>
      <c r="C278" s="2">
        <v>1000</v>
      </c>
      <c r="D278" s="2">
        <v>23.8</v>
      </c>
      <c r="E278" s="2">
        <v>7.37</v>
      </c>
      <c r="F278" s="2">
        <v>300</v>
      </c>
      <c r="G278" s="2">
        <v>-0.97</v>
      </c>
      <c r="H278" s="2">
        <v>1.8</v>
      </c>
      <c r="I278" s="2">
        <v>128</v>
      </c>
      <c r="K278" s="2">
        <v>0.02</v>
      </c>
      <c r="L278" s="2">
        <v>4.82</v>
      </c>
      <c r="M278" s="2">
        <v>0.046</v>
      </c>
      <c r="P278" s="2">
        <v>0.208</v>
      </c>
      <c r="T278" s="2">
        <v>6.9</v>
      </c>
      <c r="U278" s="2">
        <v>0.7</v>
      </c>
      <c r="V278" s="2">
        <v>5.48</v>
      </c>
      <c r="X278" s="2">
        <v>58</v>
      </c>
      <c r="Y278" s="2">
        <v>0.001</v>
      </c>
      <c r="AA278" s="2">
        <v>0.789</v>
      </c>
      <c r="AC278" s="2">
        <v>0.16</v>
      </c>
      <c r="AE278" s="2">
        <v>1.7</v>
      </c>
      <c r="AG278" s="2">
        <v>0.09</v>
      </c>
      <c r="AH278" s="2">
        <v>0.087</v>
      </c>
      <c r="AJ278" s="2">
        <v>174</v>
      </c>
      <c r="AL278" s="2">
        <v>0.0001</v>
      </c>
      <c r="AM278" s="2">
        <v>0.023</v>
      </c>
      <c r="AN278" s="2">
        <v>0.01</v>
      </c>
      <c r="AO278" s="2">
        <v>0.01</v>
      </c>
    </row>
    <row r="279" spans="1:39" ht="12.75">
      <c r="A279" s="2" t="s">
        <v>67</v>
      </c>
      <c r="B279" s="2">
        <v>37552</v>
      </c>
      <c r="C279" s="2">
        <v>830</v>
      </c>
      <c r="D279" s="2">
        <v>24.4</v>
      </c>
      <c r="E279" s="2">
        <v>7.29</v>
      </c>
      <c r="F279" s="2">
        <v>315</v>
      </c>
      <c r="G279" s="2">
        <v>1.05</v>
      </c>
      <c r="H279" s="2">
        <v>8.9</v>
      </c>
      <c r="I279" s="2">
        <v>141</v>
      </c>
      <c r="K279" s="2">
        <v>0.2</v>
      </c>
      <c r="L279" s="2">
        <v>5.21</v>
      </c>
      <c r="M279" s="2">
        <v>0.09</v>
      </c>
      <c r="P279" s="2">
        <v>0.5</v>
      </c>
      <c r="T279" s="2">
        <v>6.8</v>
      </c>
      <c r="U279" s="2">
        <v>1</v>
      </c>
      <c r="V279" s="2">
        <v>3.1</v>
      </c>
      <c r="X279" s="2">
        <v>60.3</v>
      </c>
      <c r="Y279" s="2">
        <v>0.01</v>
      </c>
      <c r="AA279" s="2">
        <v>0.874</v>
      </c>
      <c r="AC279" s="2">
        <v>0.514</v>
      </c>
      <c r="AE279" s="2">
        <v>2.08</v>
      </c>
      <c r="AG279" s="2">
        <v>0.12</v>
      </c>
      <c r="AH279" s="2">
        <v>0.2</v>
      </c>
      <c r="AJ279" s="2">
        <v>171</v>
      </c>
      <c r="AL279" s="2">
        <v>0.005</v>
      </c>
      <c r="AM279" s="2">
        <v>0.05</v>
      </c>
    </row>
    <row r="280" spans="1:39" ht="12.75">
      <c r="A280" s="2" t="s">
        <v>67</v>
      </c>
      <c r="B280" s="2">
        <v>37623</v>
      </c>
      <c r="C280" s="2">
        <v>1300</v>
      </c>
      <c r="D280" s="2">
        <v>24.1</v>
      </c>
      <c r="E280" s="2">
        <v>7.35</v>
      </c>
      <c r="F280" s="2">
        <v>291</v>
      </c>
      <c r="G280" s="2">
        <v>1.11</v>
      </c>
      <c r="H280" s="2">
        <v>2.9</v>
      </c>
      <c r="I280" s="2">
        <v>136</v>
      </c>
      <c r="K280" s="2">
        <v>0.037</v>
      </c>
      <c r="L280" s="2">
        <v>0.15</v>
      </c>
      <c r="M280" s="2">
        <v>0.1</v>
      </c>
      <c r="P280" s="2">
        <v>0.18</v>
      </c>
      <c r="T280" s="2">
        <v>6.2</v>
      </c>
      <c r="U280" s="2">
        <v>1.2</v>
      </c>
      <c r="V280" s="2">
        <v>4</v>
      </c>
      <c r="X280" s="2">
        <v>53.5</v>
      </c>
      <c r="Y280" s="2">
        <v>0.003</v>
      </c>
      <c r="AA280" s="2">
        <v>0.771</v>
      </c>
      <c r="AC280" s="2">
        <v>0.064</v>
      </c>
      <c r="AE280" s="2">
        <v>2.11</v>
      </c>
      <c r="AG280" s="2">
        <v>0.1</v>
      </c>
      <c r="AH280" s="2">
        <v>0.5</v>
      </c>
      <c r="AJ280" s="2">
        <v>119</v>
      </c>
      <c r="AL280" s="2">
        <v>0.003</v>
      </c>
      <c r="AM280" s="2">
        <v>0.01</v>
      </c>
    </row>
    <row r="281" spans="1:39" ht="12.75">
      <c r="A281" s="2" t="s">
        <v>67</v>
      </c>
      <c r="B281" s="2">
        <v>37712</v>
      </c>
      <c r="C281" s="2">
        <v>1000</v>
      </c>
      <c r="D281" s="2">
        <v>22.7</v>
      </c>
      <c r="E281" s="2">
        <v>7.46</v>
      </c>
      <c r="F281" s="2">
        <v>273</v>
      </c>
      <c r="G281" s="2">
        <v>0.25</v>
      </c>
      <c r="H281" s="2">
        <v>3.4</v>
      </c>
      <c r="I281" s="2">
        <v>125</v>
      </c>
      <c r="K281" s="2">
        <v>0.037</v>
      </c>
      <c r="L281" s="2">
        <v>6.96</v>
      </c>
      <c r="M281" s="2">
        <v>0.11</v>
      </c>
      <c r="P281" s="2">
        <v>0.008</v>
      </c>
      <c r="T281" s="2">
        <v>3.7</v>
      </c>
      <c r="U281" s="2">
        <v>0.8</v>
      </c>
      <c r="V281" s="2">
        <v>4.9</v>
      </c>
      <c r="X281" s="2">
        <v>51.8</v>
      </c>
      <c r="Y281" s="2">
        <v>0.002</v>
      </c>
      <c r="AA281" s="2">
        <v>0.779</v>
      </c>
      <c r="AC281" s="2">
        <v>0.087</v>
      </c>
      <c r="AE281" s="2">
        <v>2.72</v>
      </c>
      <c r="AG281" s="2">
        <v>0.1</v>
      </c>
      <c r="AH281" s="2">
        <v>0.3</v>
      </c>
      <c r="AJ281" s="2">
        <v>151</v>
      </c>
      <c r="AL281" s="2">
        <v>0.003</v>
      </c>
      <c r="AM281" s="2">
        <v>0.01</v>
      </c>
    </row>
    <row r="282" spans="1:38" ht="12.75">
      <c r="A282" s="2" t="s">
        <v>67</v>
      </c>
      <c r="B282" s="2">
        <v>37895</v>
      </c>
      <c r="C282" s="2">
        <v>1600</v>
      </c>
      <c r="E282" s="2">
        <v>7.21</v>
      </c>
      <c r="F282" s="2">
        <v>280</v>
      </c>
      <c r="G282" s="2">
        <v>1.1</v>
      </c>
      <c r="I282" s="2">
        <v>143</v>
      </c>
      <c r="K282" s="2">
        <v>0.037</v>
      </c>
      <c r="L282" s="2">
        <v>5.44</v>
      </c>
      <c r="M282" s="2">
        <v>0.05</v>
      </c>
      <c r="P282" s="2">
        <v>0.126</v>
      </c>
      <c r="V282" s="2">
        <v>1.31</v>
      </c>
      <c r="X282" s="2">
        <v>55.6</v>
      </c>
      <c r="AA282" s="2">
        <v>0.826</v>
      </c>
      <c r="AC282" s="2">
        <v>0.14</v>
      </c>
      <c r="AE282" s="2">
        <v>2.22</v>
      </c>
      <c r="AG282" s="2">
        <v>0.116</v>
      </c>
      <c r="AH282" s="2">
        <v>0.22</v>
      </c>
      <c r="AJ282" s="2">
        <v>239</v>
      </c>
      <c r="AL282" s="2">
        <v>0.0003</v>
      </c>
    </row>
    <row r="283" spans="1:38" ht="12.75">
      <c r="A283" s="2" t="s">
        <v>67</v>
      </c>
      <c r="B283" s="2">
        <v>38631</v>
      </c>
      <c r="C283" s="2">
        <v>1135</v>
      </c>
      <c r="E283" s="2">
        <v>7.68</v>
      </c>
      <c r="F283" s="2">
        <v>259</v>
      </c>
      <c r="G283" s="2">
        <v>1.34</v>
      </c>
      <c r="I283" s="2">
        <v>120</v>
      </c>
      <c r="L283" s="2">
        <v>6.51</v>
      </c>
      <c r="V283" s="2">
        <v>8.29</v>
      </c>
      <c r="X283" s="2">
        <v>51.6</v>
      </c>
      <c r="AA283" s="2">
        <v>0.791</v>
      </c>
      <c r="AC283" s="2">
        <v>0.15</v>
      </c>
      <c r="AE283" s="2">
        <v>2.54</v>
      </c>
      <c r="AG283" s="2">
        <v>0.106</v>
      </c>
      <c r="AH283" s="2">
        <v>0.11</v>
      </c>
      <c r="AJ283" s="2">
        <v>149</v>
      </c>
      <c r="AL283" s="2">
        <v>0.0035</v>
      </c>
    </row>
    <row r="284" spans="1:38" ht="12.75">
      <c r="A284" s="2" t="s">
        <v>67</v>
      </c>
      <c r="B284" s="2">
        <v>37804</v>
      </c>
      <c r="C284" s="2">
        <v>1230</v>
      </c>
      <c r="E284" s="2">
        <v>7.4</v>
      </c>
      <c r="F284" s="2">
        <v>262</v>
      </c>
      <c r="G284" s="2">
        <v>1.46</v>
      </c>
      <c r="H284" s="2">
        <v>2.3</v>
      </c>
      <c r="I284" s="2">
        <v>125</v>
      </c>
      <c r="K284" s="2">
        <v>0.05</v>
      </c>
      <c r="L284" s="2">
        <v>5.61</v>
      </c>
      <c r="M284" s="2">
        <v>0.1</v>
      </c>
      <c r="P284" s="2">
        <v>0.007</v>
      </c>
      <c r="U284" s="2">
        <v>5.3</v>
      </c>
      <c r="V284" s="2">
        <v>4</v>
      </c>
      <c r="X284" s="2">
        <v>49.9</v>
      </c>
      <c r="AA284" s="2">
        <v>0.747</v>
      </c>
      <c r="AC284" s="2">
        <v>0.089</v>
      </c>
      <c r="AE284" s="2">
        <v>2.34</v>
      </c>
      <c r="AG284" s="2">
        <v>0.11</v>
      </c>
      <c r="AH284" s="2">
        <v>0.1</v>
      </c>
      <c r="AJ284" s="2">
        <v>118</v>
      </c>
      <c r="AL284" s="2">
        <v>0.003</v>
      </c>
    </row>
    <row r="285" spans="1:38" ht="12.75">
      <c r="A285" s="2" t="s">
        <v>67</v>
      </c>
      <c r="B285" s="2">
        <v>37992</v>
      </c>
      <c r="C285" s="2">
        <v>815</v>
      </c>
      <c r="E285" s="2">
        <v>7.3</v>
      </c>
      <c r="F285" s="2">
        <v>293</v>
      </c>
      <c r="G285" s="2">
        <v>0.11</v>
      </c>
      <c r="I285" s="2">
        <v>128</v>
      </c>
      <c r="K285" s="2">
        <v>0.04</v>
      </c>
      <c r="L285" s="2">
        <v>5.56</v>
      </c>
      <c r="M285" s="2">
        <v>0.04</v>
      </c>
      <c r="P285" s="2">
        <v>0.011</v>
      </c>
      <c r="V285" s="2">
        <v>2.66</v>
      </c>
      <c r="X285" s="2">
        <v>52.6</v>
      </c>
      <c r="AA285" s="2">
        <v>0.726</v>
      </c>
      <c r="AC285" s="2">
        <v>0.14</v>
      </c>
      <c r="AE285" s="2">
        <v>2.49</v>
      </c>
      <c r="AG285" s="2">
        <v>0.122</v>
      </c>
      <c r="AH285" s="2">
        <v>0.42</v>
      </c>
      <c r="AJ285" s="2">
        <v>167</v>
      </c>
      <c r="AL285" s="2">
        <v>0.0003</v>
      </c>
    </row>
    <row r="286" spans="1:38" ht="12.75">
      <c r="A286" s="2" t="s">
        <v>67</v>
      </c>
      <c r="B286" s="2">
        <v>38540</v>
      </c>
      <c r="C286" s="2">
        <v>1500</v>
      </c>
      <c r="E286" s="2">
        <v>6.82</v>
      </c>
      <c r="F286" s="2">
        <v>240</v>
      </c>
      <c r="G286" s="2">
        <v>5.82</v>
      </c>
      <c r="I286" s="2">
        <v>123</v>
      </c>
      <c r="L286" s="2">
        <v>6.21</v>
      </c>
      <c r="M286" s="2">
        <v>0.048</v>
      </c>
      <c r="V286" s="2">
        <v>3.08</v>
      </c>
      <c r="X286" s="2">
        <v>52.6</v>
      </c>
      <c r="AA286" s="2">
        <v>0.79</v>
      </c>
      <c r="AC286" s="2">
        <v>0.17</v>
      </c>
      <c r="AE286" s="2">
        <v>2.66</v>
      </c>
      <c r="AG286" s="2">
        <v>0.108</v>
      </c>
      <c r="AH286" s="2">
        <v>0.33</v>
      </c>
      <c r="AJ286" s="2">
        <v>133</v>
      </c>
      <c r="AL286" s="2">
        <v>0.0035</v>
      </c>
    </row>
    <row r="287" spans="1:38" ht="12.75">
      <c r="A287" s="2" t="s">
        <v>67</v>
      </c>
      <c r="B287" s="2">
        <v>38267</v>
      </c>
      <c r="C287" s="2">
        <v>830</v>
      </c>
      <c r="E287" s="2">
        <v>7.5</v>
      </c>
      <c r="F287" s="2">
        <v>266</v>
      </c>
      <c r="H287" s="2">
        <v>24.6</v>
      </c>
      <c r="I287" s="2">
        <v>121</v>
      </c>
      <c r="K287" s="2">
        <v>0.04</v>
      </c>
      <c r="L287" s="2">
        <v>6.32</v>
      </c>
      <c r="M287" s="2">
        <v>0.1</v>
      </c>
      <c r="V287" s="2">
        <v>1.18</v>
      </c>
      <c r="X287" s="2">
        <v>47.9</v>
      </c>
      <c r="AA287" s="2">
        <v>0.802</v>
      </c>
      <c r="AC287" s="2">
        <v>6.21</v>
      </c>
      <c r="AE287" s="2">
        <v>3.92</v>
      </c>
      <c r="AG287" s="2">
        <v>0.363</v>
      </c>
      <c r="AH287" s="2">
        <v>0.41</v>
      </c>
      <c r="AJ287" s="2">
        <v>134</v>
      </c>
      <c r="AL287" s="2">
        <v>0.0003</v>
      </c>
    </row>
    <row r="288" spans="1:38" ht="12.75">
      <c r="A288" s="2" t="s">
        <v>67</v>
      </c>
      <c r="B288" s="2">
        <v>38079</v>
      </c>
      <c r="C288" s="2">
        <v>955</v>
      </c>
      <c r="E288" s="2">
        <v>7.17</v>
      </c>
      <c r="F288" s="2">
        <v>307</v>
      </c>
      <c r="H288" s="2">
        <v>25.4</v>
      </c>
      <c r="I288" s="2">
        <v>134</v>
      </c>
      <c r="K288" s="2">
        <v>0.04</v>
      </c>
      <c r="L288" s="2">
        <v>4.33</v>
      </c>
      <c r="M288" s="2">
        <v>0.03</v>
      </c>
      <c r="P288" s="2">
        <v>0.21</v>
      </c>
      <c r="V288" s="2">
        <v>4.27</v>
      </c>
      <c r="X288" s="2">
        <v>60.5</v>
      </c>
      <c r="AA288" s="2">
        <v>0.856</v>
      </c>
      <c r="AC288" s="2">
        <v>0.18</v>
      </c>
      <c r="AE288" s="2">
        <v>2.51</v>
      </c>
      <c r="AG288" s="2">
        <v>0.213</v>
      </c>
      <c r="AH288" s="2">
        <v>0.11</v>
      </c>
      <c r="AJ288" s="2">
        <v>166</v>
      </c>
      <c r="AL288" s="2">
        <v>0.0003</v>
      </c>
    </row>
    <row r="289" spans="1:38" ht="12.75">
      <c r="A289" s="2" t="s">
        <v>67</v>
      </c>
      <c r="B289" s="2">
        <v>38174</v>
      </c>
      <c r="C289" s="2">
        <v>1530</v>
      </c>
      <c r="E289" s="2">
        <v>7.18</v>
      </c>
      <c r="F289" s="2">
        <v>298</v>
      </c>
      <c r="G289" s="2">
        <v>1.03</v>
      </c>
      <c r="H289" s="2">
        <v>5.3</v>
      </c>
      <c r="I289" s="2">
        <v>138</v>
      </c>
      <c r="K289" s="2">
        <v>0.076</v>
      </c>
      <c r="L289" s="2">
        <v>5.31</v>
      </c>
      <c r="M289" s="2">
        <v>0.05</v>
      </c>
      <c r="V289" s="2">
        <v>4.29</v>
      </c>
      <c r="X289" s="2">
        <v>55.2</v>
      </c>
      <c r="AA289" s="2">
        <v>0.812</v>
      </c>
      <c r="AC289" s="2">
        <v>0.17</v>
      </c>
      <c r="AE289" s="2">
        <v>2.23</v>
      </c>
      <c r="AG289" s="2">
        <v>0.131</v>
      </c>
      <c r="AH289" s="2">
        <v>0.23</v>
      </c>
      <c r="AJ289" s="2">
        <v>154</v>
      </c>
      <c r="AL289" s="2">
        <v>0.0003</v>
      </c>
    </row>
    <row r="290" spans="1:38" ht="12.75">
      <c r="A290" s="2" t="s">
        <v>67</v>
      </c>
      <c r="B290" s="2">
        <v>38357</v>
      </c>
      <c r="C290" s="2">
        <v>845</v>
      </c>
      <c r="E290" s="2">
        <v>8.05</v>
      </c>
      <c r="F290" s="2">
        <v>267</v>
      </c>
      <c r="G290" s="2">
        <v>0.15</v>
      </c>
      <c r="I290" s="2">
        <v>126</v>
      </c>
      <c r="K290" s="2">
        <v>0.04</v>
      </c>
      <c r="L290" s="2">
        <v>6.59</v>
      </c>
      <c r="V290" s="2">
        <v>1.94</v>
      </c>
      <c r="X290" s="2">
        <v>49.1</v>
      </c>
      <c r="AA290" s="2">
        <v>0.732</v>
      </c>
      <c r="AC290" s="2">
        <v>0.15</v>
      </c>
      <c r="AE290" s="2">
        <v>2.76</v>
      </c>
      <c r="AH290" s="2">
        <v>0.15</v>
      </c>
      <c r="AJ290" s="2">
        <v>147</v>
      </c>
      <c r="AL290" s="2">
        <v>0.0003</v>
      </c>
    </row>
    <row r="291" spans="1:38" ht="12.75">
      <c r="A291" s="2" t="s">
        <v>67</v>
      </c>
      <c r="B291" s="2">
        <v>38721</v>
      </c>
      <c r="C291" s="2">
        <v>1100</v>
      </c>
      <c r="E291" s="2">
        <v>7.71</v>
      </c>
      <c r="F291" s="2">
        <v>264</v>
      </c>
      <c r="G291" s="2">
        <v>1.74</v>
      </c>
      <c r="H291" s="2">
        <v>2.8</v>
      </c>
      <c r="I291" s="2">
        <v>135</v>
      </c>
      <c r="L291" s="2">
        <v>5.09</v>
      </c>
      <c r="M291" s="2">
        <v>0.053</v>
      </c>
      <c r="P291" s="2">
        <v>1.37</v>
      </c>
      <c r="V291" s="2">
        <v>0.85</v>
      </c>
      <c r="X291" s="2">
        <v>57.3</v>
      </c>
      <c r="AA291" s="2">
        <v>0.784</v>
      </c>
      <c r="AC291" s="2">
        <v>0.096</v>
      </c>
      <c r="AE291" s="2">
        <v>2.5</v>
      </c>
      <c r="AH291" s="2">
        <v>0.22</v>
      </c>
      <c r="AJ291" s="2">
        <v>153</v>
      </c>
      <c r="AL291" s="2">
        <v>0.0035</v>
      </c>
    </row>
    <row r="292" spans="1:37" ht="12.75">
      <c r="A292" s="2" t="s">
        <v>67</v>
      </c>
      <c r="B292" s="2">
        <v>36982</v>
      </c>
      <c r="H292" s="2">
        <v>10</v>
      </c>
      <c r="I292" s="2">
        <v>129</v>
      </c>
      <c r="K292" s="2">
        <v>0.02</v>
      </c>
      <c r="L292" s="2">
        <v>5.6</v>
      </c>
      <c r="M292" s="2">
        <v>0.023</v>
      </c>
      <c r="P292" s="2">
        <v>0.01</v>
      </c>
      <c r="T292" s="2">
        <v>5</v>
      </c>
      <c r="U292" s="2">
        <v>7.3</v>
      </c>
      <c r="V292" s="2">
        <v>10.8</v>
      </c>
      <c r="X292" s="2">
        <v>55.7</v>
      </c>
      <c r="Y292" s="2">
        <v>0.003</v>
      </c>
      <c r="AA292" s="2">
        <v>0.788</v>
      </c>
      <c r="AC292" s="2">
        <v>0.16</v>
      </c>
      <c r="AE292" s="2">
        <v>2.26</v>
      </c>
      <c r="AG292" s="2">
        <v>0.166</v>
      </c>
      <c r="AH292" s="2">
        <v>0.06</v>
      </c>
      <c r="AI292" s="2">
        <v>6</v>
      </c>
      <c r="AJ292" s="2">
        <v>168</v>
      </c>
      <c r="AK292" s="2">
        <v>6</v>
      </c>
    </row>
    <row r="293" spans="1:38" ht="12.75">
      <c r="A293" s="2" t="s">
        <v>67</v>
      </c>
      <c r="B293" s="2">
        <v>38810</v>
      </c>
      <c r="C293" s="2">
        <v>1230</v>
      </c>
      <c r="E293" s="2">
        <v>7.47</v>
      </c>
      <c r="F293" s="2">
        <v>263</v>
      </c>
      <c r="G293" s="2">
        <v>0.39</v>
      </c>
      <c r="I293" s="2">
        <v>122</v>
      </c>
      <c r="L293" s="2">
        <v>5.98</v>
      </c>
      <c r="M293" s="2">
        <v>0.078</v>
      </c>
      <c r="P293" s="2">
        <v>0.15</v>
      </c>
      <c r="V293" s="2">
        <v>1.2</v>
      </c>
      <c r="X293" s="2">
        <v>57.7</v>
      </c>
      <c r="AA293" s="2">
        <v>0.762</v>
      </c>
      <c r="AC293" s="2">
        <v>0.16</v>
      </c>
      <c r="AE293" s="2">
        <v>2.5</v>
      </c>
      <c r="AH293" s="2">
        <v>0.24</v>
      </c>
      <c r="AJ293" s="2">
        <v>142</v>
      </c>
      <c r="AL293" s="2">
        <v>0.0035</v>
      </c>
    </row>
    <row r="294" spans="1:38" ht="12.75">
      <c r="A294" s="2" t="s">
        <v>67</v>
      </c>
      <c r="B294" s="2">
        <v>38721</v>
      </c>
      <c r="C294" s="2">
        <v>1145</v>
      </c>
      <c r="E294" s="2">
        <v>7.71</v>
      </c>
      <c r="F294" s="2">
        <v>264</v>
      </c>
      <c r="G294" s="2">
        <v>1.74</v>
      </c>
      <c r="H294" s="2">
        <v>6.1</v>
      </c>
      <c r="I294" s="2">
        <v>130</v>
      </c>
      <c r="L294" s="2">
        <v>5.2</v>
      </c>
      <c r="M294" s="2">
        <v>0.048</v>
      </c>
      <c r="P294" s="2">
        <v>1.25</v>
      </c>
      <c r="V294" s="2">
        <v>0.85</v>
      </c>
      <c r="X294" s="2">
        <v>57.4</v>
      </c>
      <c r="AA294" s="2">
        <v>0.801</v>
      </c>
      <c r="AC294" s="2">
        <v>0.11</v>
      </c>
      <c r="AE294" s="2">
        <v>2.34</v>
      </c>
      <c r="AG294" s="2">
        <v>0.113</v>
      </c>
      <c r="AH294" s="2">
        <v>0.14</v>
      </c>
      <c r="AJ294" s="2">
        <v>144</v>
      </c>
      <c r="AL294" s="2">
        <v>0.0035</v>
      </c>
    </row>
    <row r="295" spans="1:38" ht="12.75">
      <c r="A295" s="2" t="s">
        <v>67</v>
      </c>
      <c r="B295" s="2">
        <v>38720</v>
      </c>
      <c r="C295" s="2">
        <v>820</v>
      </c>
      <c r="E295" s="2">
        <v>7.71</v>
      </c>
      <c r="F295" s="2">
        <v>264</v>
      </c>
      <c r="G295" s="2">
        <v>1.74</v>
      </c>
      <c r="I295" s="2">
        <v>153</v>
      </c>
      <c r="L295" s="2">
        <v>4.28</v>
      </c>
      <c r="M295" s="2">
        <v>0.13</v>
      </c>
      <c r="P295" s="2">
        <v>0.544</v>
      </c>
      <c r="V295" s="2">
        <v>0.85</v>
      </c>
      <c r="X295" s="2">
        <v>41.5</v>
      </c>
      <c r="AA295" s="2">
        <v>9.11</v>
      </c>
      <c r="AC295" s="2">
        <v>0.3</v>
      </c>
      <c r="AE295" s="2">
        <v>2.51</v>
      </c>
      <c r="AG295" s="2">
        <v>0.049</v>
      </c>
      <c r="AH295" s="2">
        <v>0.15</v>
      </c>
      <c r="AJ295" s="2">
        <v>161</v>
      </c>
      <c r="AL295" s="2">
        <v>0.0035</v>
      </c>
    </row>
    <row r="296" spans="1:38" ht="12.75">
      <c r="A296" s="2" t="s">
        <v>67</v>
      </c>
      <c r="B296" s="2">
        <v>38454</v>
      </c>
      <c r="C296" s="2">
        <v>1500</v>
      </c>
      <c r="E296" s="2">
        <v>7.31</v>
      </c>
      <c r="F296" s="2">
        <v>265</v>
      </c>
      <c r="G296" s="2">
        <v>0.56</v>
      </c>
      <c r="H296" s="2">
        <v>2.5</v>
      </c>
      <c r="I296" s="2">
        <v>124</v>
      </c>
      <c r="K296" s="2">
        <v>0.04</v>
      </c>
      <c r="L296" s="2">
        <v>5.57</v>
      </c>
      <c r="M296" s="2">
        <v>0.037</v>
      </c>
      <c r="V296" s="2">
        <v>1.75</v>
      </c>
      <c r="X296" s="2">
        <v>52.8</v>
      </c>
      <c r="AA296" s="2">
        <v>0.72</v>
      </c>
      <c r="AC296" s="2">
        <v>0.048</v>
      </c>
      <c r="AE296" s="2">
        <v>2.35</v>
      </c>
      <c r="AG296" s="2">
        <v>0.086</v>
      </c>
      <c r="AH296" s="2">
        <v>0.13</v>
      </c>
      <c r="AJ296" s="2">
        <v>137</v>
      </c>
      <c r="AL296" s="2">
        <v>0.0003</v>
      </c>
    </row>
    <row r="297" spans="1:37" ht="12.75">
      <c r="A297" s="2" t="s">
        <v>86</v>
      </c>
      <c r="B297" s="2">
        <v>37033</v>
      </c>
      <c r="C297" s="2">
        <v>850</v>
      </c>
      <c r="D297" s="2">
        <v>23.3</v>
      </c>
      <c r="E297" s="2">
        <v>6.11</v>
      </c>
      <c r="F297" s="2">
        <v>67</v>
      </c>
      <c r="G297" s="2">
        <v>0.34</v>
      </c>
      <c r="H297" s="2">
        <v>2.5</v>
      </c>
      <c r="I297" s="2">
        <v>21.6</v>
      </c>
      <c r="K297" s="2">
        <v>0.02</v>
      </c>
      <c r="L297" s="2">
        <v>3.3</v>
      </c>
      <c r="M297" s="2">
        <v>0.034</v>
      </c>
      <c r="P297" s="2">
        <v>0.02</v>
      </c>
      <c r="T297" s="2">
        <v>9.5</v>
      </c>
      <c r="U297" s="2">
        <v>2.4</v>
      </c>
      <c r="V297" s="2">
        <v>2.4</v>
      </c>
      <c r="X297" s="2">
        <v>10.8</v>
      </c>
      <c r="Y297" s="2">
        <v>0.003</v>
      </c>
      <c r="AA297" s="2">
        <v>0.525</v>
      </c>
      <c r="AC297" s="2">
        <v>0.623</v>
      </c>
      <c r="AE297" s="2">
        <v>1.17</v>
      </c>
      <c r="AG297" s="2">
        <v>0.255</v>
      </c>
      <c r="AH297" s="2">
        <v>0.13</v>
      </c>
      <c r="AI297" s="2">
        <v>0.7</v>
      </c>
      <c r="AJ297" s="2">
        <v>62</v>
      </c>
      <c r="AK297" s="2">
        <v>0.7</v>
      </c>
    </row>
    <row r="298" spans="1:41" ht="12.75">
      <c r="A298" s="2" t="s">
        <v>86</v>
      </c>
      <c r="B298" s="2">
        <v>37265</v>
      </c>
      <c r="C298" s="2">
        <v>1320</v>
      </c>
      <c r="D298" s="2">
        <v>23.1</v>
      </c>
      <c r="E298" s="2">
        <v>7.17</v>
      </c>
      <c r="F298" s="2">
        <v>67</v>
      </c>
      <c r="G298" s="2">
        <v>0.46</v>
      </c>
      <c r="H298" s="2">
        <v>2.5</v>
      </c>
      <c r="I298" s="2">
        <v>19.5</v>
      </c>
      <c r="K298" s="2">
        <v>0.02</v>
      </c>
      <c r="L298" s="2">
        <v>2.8</v>
      </c>
      <c r="M298" s="2">
        <v>0.02</v>
      </c>
      <c r="P298" s="2">
        <v>0.01</v>
      </c>
      <c r="T298" s="2">
        <v>6.1</v>
      </c>
      <c r="U298" s="2">
        <v>1.3</v>
      </c>
      <c r="V298" s="2">
        <v>1.47</v>
      </c>
      <c r="X298" s="2">
        <v>10.1</v>
      </c>
      <c r="Y298" s="2">
        <v>0.003</v>
      </c>
      <c r="AA298" s="2">
        <v>0.497</v>
      </c>
      <c r="AC298" s="2">
        <v>0.45</v>
      </c>
      <c r="AE298" s="2">
        <v>1.52</v>
      </c>
      <c r="AG298" s="2">
        <v>0.318</v>
      </c>
      <c r="AH298" s="2">
        <v>0.05</v>
      </c>
      <c r="AI298" s="2">
        <v>0.7</v>
      </c>
      <c r="AJ298" s="2">
        <v>48</v>
      </c>
      <c r="AK298" s="2">
        <v>0.7</v>
      </c>
      <c r="AL298" s="2">
        <v>0.002</v>
      </c>
      <c r="AM298" s="2">
        <v>0.008</v>
      </c>
      <c r="AN298" s="2">
        <v>0.011</v>
      </c>
      <c r="AO298" s="2">
        <v>0.011</v>
      </c>
    </row>
    <row r="299" spans="1:39" ht="12.75">
      <c r="A299" s="2" t="s">
        <v>86</v>
      </c>
      <c r="B299" s="2">
        <v>37700</v>
      </c>
      <c r="C299" s="2">
        <v>1230</v>
      </c>
      <c r="D299" s="2">
        <v>21.1</v>
      </c>
      <c r="E299" s="2">
        <v>5.93</v>
      </c>
      <c r="F299" s="2">
        <v>79</v>
      </c>
      <c r="G299" s="2">
        <v>0.08</v>
      </c>
      <c r="H299" s="2">
        <v>8.6</v>
      </c>
      <c r="I299" s="2">
        <v>18.7</v>
      </c>
      <c r="K299" s="2">
        <v>0.072</v>
      </c>
      <c r="L299" s="2">
        <v>1.7</v>
      </c>
      <c r="M299" s="2">
        <v>0.05</v>
      </c>
      <c r="P299" s="2">
        <v>0.005</v>
      </c>
      <c r="T299" s="2">
        <v>13.2</v>
      </c>
      <c r="U299" s="2">
        <v>2.3</v>
      </c>
      <c r="V299" s="2">
        <v>5.6</v>
      </c>
      <c r="X299" s="2">
        <v>10.1</v>
      </c>
      <c r="Y299" s="2">
        <v>0.002</v>
      </c>
      <c r="AA299" s="2">
        <v>0.354</v>
      </c>
      <c r="AC299" s="2">
        <v>0.39</v>
      </c>
      <c r="AE299" s="2">
        <v>1.24</v>
      </c>
      <c r="AG299" s="2">
        <v>0.19</v>
      </c>
      <c r="AH299" s="2">
        <v>0.4</v>
      </c>
      <c r="AJ299" s="2">
        <v>40</v>
      </c>
      <c r="AL299" s="2">
        <v>0.003</v>
      </c>
      <c r="AM299" s="2">
        <v>0.01</v>
      </c>
    </row>
    <row r="300" spans="1:38" ht="12.75">
      <c r="A300" s="2" t="s">
        <v>86</v>
      </c>
      <c r="B300" s="2">
        <v>38120</v>
      </c>
      <c r="C300" s="2">
        <v>1315</v>
      </c>
      <c r="D300" s="2">
        <v>22.9</v>
      </c>
      <c r="E300" s="2">
        <v>5.88</v>
      </c>
      <c r="F300" s="2">
        <v>50</v>
      </c>
      <c r="G300" s="2">
        <v>1.53</v>
      </c>
      <c r="H300" s="2">
        <v>2.3</v>
      </c>
      <c r="I300" s="2">
        <v>14.7</v>
      </c>
      <c r="K300" s="2">
        <v>0.052</v>
      </c>
      <c r="L300" s="2">
        <v>1.94</v>
      </c>
      <c r="V300" s="2">
        <v>2.59</v>
      </c>
      <c r="X300" s="2">
        <v>6.7</v>
      </c>
      <c r="AA300" s="2">
        <v>0.353</v>
      </c>
      <c r="AC300" s="2">
        <v>0.16</v>
      </c>
      <c r="AE300" s="2">
        <v>1.22</v>
      </c>
      <c r="AG300" s="2">
        <v>0.164</v>
      </c>
      <c r="AH300" s="2">
        <v>0.27</v>
      </c>
      <c r="AJ300" s="2">
        <v>42</v>
      </c>
      <c r="AL300" s="2">
        <v>0.0003</v>
      </c>
    </row>
    <row r="301" spans="1:37" ht="12.75">
      <c r="A301" s="2" t="s">
        <v>86</v>
      </c>
      <c r="B301" s="2">
        <v>37043</v>
      </c>
      <c r="H301" s="2">
        <v>3.4</v>
      </c>
      <c r="I301" s="2">
        <v>21.6</v>
      </c>
      <c r="K301" s="2">
        <v>0.02</v>
      </c>
      <c r="L301" s="2">
        <v>3.2</v>
      </c>
      <c r="M301" s="2">
        <v>0.033</v>
      </c>
      <c r="P301" s="2">
        <v>0.02</v>
      </c>
      <c r="T301" s="2">
        <v>7.3</v>
      </c>
      <c r="V301" s="2">
        <v>2.27</v>
      </c>
      <c r="X301" s="2">
        <v>10.5</v>
      </c>
      <c r="Y301" s="2">
        <v>0.003</v>
      </c>
      <c r="AA301" s="2">
        <v>0.516</v>
      </c>
      <c r="AC301" s="2">
        <v>0.632</v>
      </c>
      <c r="AE301" s="2">
        <v>1.16</v>
      </c>
      <c r="AG301" s="2">
        <v>0.217</v>
      </c>
      <c r="AH301" s="2">
        <v>0.04</v>
      </c>
      <c r="AI301" s="2">
        <v>0.7</v>
      </c>
      <c r="AJ301" s="2">
        <v>62</v>
      </c>
      <c r="AK301" s="2">
        <v>0.7</v>
      </c>
    </row>
    <row r="302" spans="1:38" ht="12.75">
      <c r="A302" s="2" t="s">
        <v>86</v>
      </c>
      <c r="B302" s="2">
        <v>38559</v>
      </c>
      <c r="C302" s="2">
        <v>1145</v>
      </c>
      <c r="E302" s="2">
        <v>5.61</v>
      </c>
      <c r="F302" s="2">
        <v>47</v>
      </c>
      <c r="G302" s="2">
        <v>4.36</v>
      </c>
      <c r="I302" s="2">
        <v>21.3</v>
      </c>
      <c r="L302" s="2">
        <v>1.62</v>
      </c>
      <c r="T302" s="2">
        <v>3.4</v>
      </c>
      <c r="V302" s="2">
        <v>1.08</v>
      </c>
      <c r="X302" s="2">
        <v>6.86</v>
      </c>
      <c r="AA302" s="2">
        <v>0.261</v>
      </c>
      <c r="AC302" s="2">
        <v>0.24</v>
      </c>
      <c r="AE302" s="2">
        <v>0.95</v>
      </c>
      <c r="AG302" s="2">
        <v>0.151</v>
      </c>
      <c r="AH302" s="2">
        <v>0.39</v>
      </c>
      <c r="AJ302" s="2">
        <v>18</v>
      </c>
      <c r="AL302" s="2">
        <v>0.0035</v>
      </c>
    </row>
    <row r="303" spans="1:37" ht="12.75">
      <c r="A303" s="2" t="s">
        <v>81</v>
      </c>
      <c r="B303" s="2">
        <v>36920</v>
      </c>
      <c r="C303" s="2">
        <v>1020</v>
      </c>
      <c r="D303" s="2">
        <v>21.2</v>
      </c>
      <c r="E303" s="2">
        <v>6.9</v>
      </c>
      <c r="F303" s="2">
        <v>140</v>
      </c>
      <c r="G303" s="2">
        <v>0.01</v>
      </c>
      <c r="H303" s="2">
        <v>0.7</v>
      </c>
      <c r="I303" s="2">
        <v>62.6</v>
      </c>
      <c r="K303" s="2">
        <v>0.02</v>
      </c>
      <c r="L303" s="2">
        <v>4.8</v>
      </c>
      <c r="M303" s="2">
        <v>0.08</v>
      </c>
      <c r="P303" s="2">
        <v>0.02</v>
      </c>
      <c r="T303" s="2">
        <v>3.5</v>
      </c>
      <c r="U303" s="2">
        <v>10.2</v>
      </c>
      <c r="V303" s="2">
        <v>11.92</v>
      </c>
      <c r="X303" s="2">
        <v>23</v>
      </c>
      <c r="Y303" s="2">
        <v>0.003</v>
      </c>
      <c r="AA303" s="2">
        <v>0.61</v>
      </c>
      <c r="AC303" s="2">
        <v>0.16</v>
      </c>
      <c r="AE303" s="2">
        <v>2.12</v>
      </c>
      <c r="AG303" s="2">
        <v>0.059</v>
      </c>
      <c r="AH303" s="2">
        <v>0.21</v>
      </c>
      <c r="AI303" s="2">
        <v>0.7</v>
      </c>
      <c r="AJ303" s="2">
        <v>90</v>
      </c>
      <c r="AK303" s="2">
        <v>0.7</v>
      </c>
    </row>
    <row r="304" spans="1:41" ht="12.75">
      <c r="A304" s="2" t="s">
        <v>81</v>
      </c>
      <c r="B304" s="2">
        <v>37265</v>
      </c>
      <c r="C304" s="2">
        <v>1230</v>
      </c>
      <c r="D304" s="2">
        <v>22</v>
      </c>
      <c r="E304" s="2">
        <v>7.25</v>
      </c>
      <c r="F304" s="2">
        <v>130</v>
      </c>
      <c r="G304" s="2">
        <v>0.95</v>
      </c>
      <c r="H304" s="2">
        <v>0.3</v>
      </c>
      <c r="I304" s="2">
        <v>56.8</v>
      </c>
      <c r="K304" s="2">
        <v>0.06</v>
      </c>
      <c r="L304" s="2">
        <v>3.85</v>
      </c>
      <c r="M304" s="2">
        <v>0.02</v>
      </c>
      <c r="P304" s="2">
        <v>0.01</v>
      </c>
      <c r="T304" s="2">
        <v>3.3</v>
      </c>
      <c r="U304" s="2">
        <v>2.4</v>
      </c>
      <c r="V304" s="2">
        <v>5.49</v>
      </c>
      <c r="X304" s="2">
        <v>21.6</v>
      </c>
      <c r="Y304" s="2">
        <v>0.003</v>
      </c>
      <c r="AA304" s="2">
        <v>0.55</v>
      </c>
      <c r="AC304" s="2">
        <v>0.16</v>
      </c>
      <c r="AE304" s="2">
        <v>3.39</v>
      </c>
      <c r="AG304" s="2">
        <v>0.091</v>
      </c>
      <c r="AH304" s="2">
        <v>0.166</v>
      </c>
      <c r="AI304" s="2">
        <v>0.7</v>
      </c>
      <c r="AJ304" s="2">
        <v>98</v>
      </c>
      <c r="AK304" s="2">
        <v>0.7</v>
      </c>
      <c r="AL304" s="2">
        <v>0.002</v>
      </c>
      <c r="AM304" s="2">
        <v>0.005</v>
      </c>
      <c r="AN304" s="2">
        <v>0.007</v>
      </c>
      <c r="AO304" s="2">
        <v>0.007</v>
      </c>
    </row>
    <row r="305" spans="1:39" ht="12.75">
      <c r="A305" s="2" t="s">
        <v>81</v>
      </c>
      <c r="B305" s="2">
        <v>37700</v>
      </c>
      <c r="C305" s="2">
        <v>1330</v>
      </c>
      <c r="D305" s="2">
        <v>19.8</v>
      </c>
      <c r="E305" s="2">
        <v>5.86</v>
      </c>
      <c r="F305" s="2">
        <v>66</v>
      </c>
      <c r="G305" s="2">
        <v>0.05</v>
      </c>
      <c r="H305" s="2">
        <v>3.3</v>
      </c>
      <c r="I305" s="2">
        <v>25</v>
      </c>
      <c r="K305" s="2">
        <v>0.037</v>
      </c>
      <c r="L305" s="2">
        <v>3.16</v>
      </c>
      <c r="M305" s="2">
        <v>0.05</v>
      </c>
      <c r="P305" s="2">
        <v>0.026</v>
      </c>
      <c r="T305" s="2">
        <v>3.5</v>
      </c>
      <c r="U305" s="2">
        <v>2.9</v>
      </c>
      <c r="V305" s="2">
        <v>5.7</v>
      </c>
      <c r="X305" s="2">
        <v>8.87</v>
      </c>
      <c r="Y305" s="2">
        <v>0.002</v>
      </c>
      <c r="AA305" s="2">
        <v>0.409</v>
      </c>
      <c r="AC305" s="2">
        <v>0.17</v>
      </c>
      <c r="AE305" s="2">
        <v>1.88</v>
      </c>
      <c r="AG305" s="2">
        <v>0.08</v>
      </c>
      <c r="AH305" s="2">
        <v>0.2</v>
      </c>
      <c r="AJ305" s="2">
        <v>96</v>
      </c>
      <c r="AL305" s="2">
        <v>0.003</v>
      </c>
      <c r="AM305" s="2">
        <v>0.01</v>
      </c>
    </row>
    <row r="306" spans="1:38" ht="12.75">
      <c r="A306" s="2" t="s">
        <v>81</v>
      </c>
      <c r="B306" s="2">
        <v>38121</v>
      </c>
      <c r="C306" s="2">
        <v>1100</v>
      </c>
      <c r="D306" s="2">
        <v>21.2</v>
      </c>
      <c r="E306" s="2">
        <v>6.34</v>
      </c>
      <c r="F306" s="2">
        <v>111</v>
      </c>
      <c r="G306" s="2">
        <v>1.23</v>
      </c>
      <c r="H306" s="2">
        <v>0.8</v>
      </c>
      <c r="I306" s="2">
        <v>47.7</v>
      </c>
      <c r="K306" s="2">
        <v>0.077</v>
      </c>
      <c r="L306" s="2">
        <v>3.29</v>
      </c>
      <c r="T306" s="2">
        <v>3.3</v>
      </c>
      <c r="V306" s="2">
        <v>3.51</v>
      </c>
      <c r="X306" s="2">
        <v>20</v>
      </c>
      <c r="AA306" s="2">
        <v>0.535</v>
      </c>
      <c r="AC306" s="2">
        <v>0.048</v>
      </c>
      <c r="AE306" s="2">
        <v>1.53</v>
      </c>
      <c r="AH306" s="2">
        <v>0.41</v>
      </c>
      <c r="AJ306" s="2">
        <v>77</v>
      </c>
      <c r="AL306" s="2">
        <v>0.0003</v>
      </c>
    </row>
    <row r="307" spans="1:38" ht="12.75">
      <c r="A307" s="2" t="s">
        <v>81</v>
      </c>
      <c r="B307" s="2">
        <v>38559</v>
      </c>
      <c r="C307" s="2">
        <v>1000</v>
      </c>
      <c r="E307" s="2">
        <v>6.23</v>
      </c>
      <c r="F307" s="2">
        <v>74</v>
      </c>
      <c r="G307" s="2">
        <v>3.2</v>
      </c>
      <c r="H307" s="2">
        <v>0.7</v>
      </c>
      <c r="I307" s="2">
        <v>32.7</v>
      </c>
      <c r="L307" s="2">
        <v>3</v>
      </c>
      <c r="V307" s="2">
        <v>2.93</v>
      </c>
      <c r="X307" s="2">
        <v>11.9</v>
      </c>
      <c r="AA307" s="2">
        <v>0.439</v>
      </c>
      <c r="AC307" s="2">
        <v>0.13</v>
      </c>
      <c r="AE307" s="2">
        <v>1.67</v>
      </c>
      <c r="AH307" s="2">
        <v>0.45</v>
      </c>
      <c r="AJ307" s="2">
        <v>34</v>
      </c>
      <c r="AL307" s="2">
        <v>0.0035</v>
      </c>
    </row>
    <row r="308" spans="1:37" ht="12.75">
      <c r="A308" s="2" t="s">
        <v>89</v>
      </c>
      <c r="B308" s="2">
        <v>37028</v>
      </c>
      <c r="C308" s="2">
        <v>1330</v>
      </c>
      <c r="D308" s="2">
        <v>21.8</v>
      </c>
      <c r="E308" s="2">
        <v>7.13</v>
      </c>
      <c r="F308" s="2">
        <v>377</v>
      </c>
      <c r="G308" s="2">
        <v>0.21</v>
      </c>
      <c r="H308" s="2">
        <v>4.9</v>
      </c>
      <c r="I308" s="2">
        <v>178</v>
      </c>
      <c r="K308" s="2">
        <v>0.06</v>
      </c>
      <c r="L308" s="2">
        <v>12.2</v>
      </c>
      <c r="M308" s="2">
        <v>0.308</v>
      </c>
      <c r="P308" s="2">
        <v>0.01</v>
      </c>
      <c r="T308" s="2">
        <v>1.3</v>
      </c>
      <c r="U308" s="2">
        <v>5.4</v>
      </c>
      <c r="V308" s="2">
        <v>4.78</v>
      </c>
      <c r="X308" s="2">
        <v>42.3</v>
      </c>
      <c r="Y308" s="2">
        <v>0.003</v>
      </c>
      <c r="AA308" s="2">
        <v>12.6</v>
      </c>
      <c r="AC308" s="2">
        <v>1.34</v>
      </c>
      <c r="AE308" s="2">
        <v>20.1</v>
      </c>
      <c r="AG308" s="2">
        <v>0.195</v>
      </c>
      <c r="AH308" s="2">
        <v>0.11</v>
      </c>
      <c r="AI308" s="2">
        <v>0.7</v>
      </c>
      <c r="AJ308" s="2">
        <v>278</v>
      </c>
      <c r="AK308" s="2">
        <v>0.7</v>
      </c>
    </row>
    <row r="309" spans="1:41" ht="12.75">
      <c r="A309" s="2" t="s">
        <v>89</v>
      </c>
      <c r="B309" s="2">
        <v>37308</v>
      </c>
      <c r="C309" s="2">
        <v>1000</v>
      </c>
      <c r="D309" s="2">
        <v>20.3</v>
      </c>
      <c r="E309" s="2">
        <v>7.24</v>
      </c>
      <c r="F309" s="2">
        <v>329</v>
      </c>
      <c r="G309" s="2">
        <v>2.85</v>
      </c>
      <c r="H309" s="2">
        <v>7.5</v>
      </c>
      <c r="I309" s="2">
        <v>175</v>
      </c>
      <c r="K309" s="2">
        <v>0.083</v>
      </c>
      <c r="L309" s="2">
        <v>13.1</v>
      </c>
      <c r="M309" s="2">
        <v>0.226</v>
      </c>
      <c r="P309" s="2">
        <v>0.01</v>
      </c>
      <c r="T309" s="2">
        <v>0.8</v>
      </c>
      <c r="U309" s="2">
        <v>2.1</v>
      </c>
      <c r="V309" s="2">
        <v>2.35</v>
      </c>
      <c r="X309" s="2">
        <v>39.1</v>
      </c>
      <c r="Y309" s="2">
        <v>0.003</v>
      </c>
      <c r="AA309" s="2">
        <v>13.1</v>
      </c>
      <c r="AC309" s="2">
        <v>1.21</v>
      </c>
      <c r="AE309" s="2">
        <v>19.1</v>
      </c>
      <c r="AG309" s="2">
        <v>0.214</v>
      </c>
      <c r="AH309" s="2">
        <v>0.101</v>
      </c>
      <c r="AI309" s="2">
        <v>3.6</v>
      </c>
      <c r="AJ309" s="2">
        <v>257</v>
      </c>
      <c r="AK309" s="2">
        <v>0.9</v>
      </c>
      <c r="AL309" s="2">
        <v>0.002</v>
      </c>
      <c r="AM309" s="2">
        <v>0.033</v>
      </c>
      <c r="AN309" s="2">
        <v>0.063</v>
      </c>
      <c r="AO309" s="2">
        <v>0.063</v>
      </c>
    </row>
    <row r="310" spans="1:38" ht="12.75">
      <c r="A310" s="2" t="s">
        <v>89</v>
      </c>
      <c r="B310" s="2">
        <v>37756</v>
      </c>
      <c r="C310" s="2">
        <v>1400</v>
      </c>
      <c r="E310" s="2">
        <v>7.08</v>
      </c>
      <c r="F310" s="2">
        <v>350</v>
      </c>
      <c r="G310" s="2">
        <v>2.71</v>
      </c>
      <c r="H310" s="2">
        <v>3.2</v>
      </c>
      <c r="I310" s="2">
        <v>183</v>
      </c>
      <c r="K310" s="2">
        <v>0.13</v>
      </c>
      <c r="L310" s="2">
        <v>13.6</v>
      </c>
      <c r="M310" s="2">
        <v>0.32</v>
      </c>
      <c r="P310" s="2">
        <v>0.048</v>
      </c>
      <c r="U310" s="2">
        <v>7.2</v>
      </c>
      <c r="V310" s="2">
        <v>8.5</v>
      </c>
      <c r="X310" s="2">
        <v>41.3</v>
      </c>
      <c r="AA310" s="2">
        <v>13.1</v>
      </c>
      <c r="AC310" s="2">
        <v>1.4</v>
      </c>
      <c r="AE310" s="2">
        <v>20.6</v>
      </c>
      <c r="AG310" s="2">
        <v>0.2</v>
      </c>
      <c r="AH310" s="2">
        <v>0.4</v>
      </c>
      <c r="AJ310" s="2">
        <v>278</v>
      </c>
      <c r="AL310" s="2">
        <v>0.003</v>
      </c>
    </row>
    <row r="311" spans="1:38" ht="12.75">
      <c r="A311" s="2" t="s">
        <v>89</v>
      </c>
      <c r="B311" s="2">
        <v>38100</v>
      </c>
      <c r="C311" s="2">
        <v>1230</v>
      </c>
      <c r="E311" s="2">
        <v>6.65</v>
      </c>
      <c r="G311" s="2">
        <v>0.69</v>
      </c>
      <c r="H311" s="2">
        <v>4.7</v>
      </c>
      <c r="I311" s="2">
        <v>181</v>
      </c>
      <c r="K311" s="2">
        <v>0.11</v>
      </c>
      <c r="L311" s="2">
        <v>13.8</v>
      </c>
      <c r="M311" s="2">
        <v>0.3</v>
      </c>
      <c r="V311" s="2">
        <v>2.76</v>
      </c>
      <c r="X311" s="2">
        <v>39.7</v>
      </c>
      <c r="AA311" s="2">
        <v>12.4</v>
      </c>
      <c r="AC311" s="2">
        <v>1.75</v>
      </c>
      <c r="AE311" s="2">
        <v>19.9</v>
      </c>
      <c r="AG311" s="2">
        <v>0.234</v>
      </c>
      <c r="AH311" s="2">
        <v>0.3</v>
      </c>
      <c r="AJ311" s="2">
        <v>278</v>
      </c>
      <c r="AL311" s="2">
        <v>0.0003</v>
      </c>
    </row>
    <row r="312" spans="1:38" ht="12.75">
      <c r="A312" s="2" t="s">
        <v>89</v>
      </c>
      <c r="B312" s="2">
        <v>38589</v>
      </c>
      <c r="C312" s="2">
        <v>1115</v>
      </c>
      <c r="E312" s="2">
        <v>6.84</v>
      </c>
      <c r="F312" s="2">
        <v>377</v>
      </c>
      <c r="G312" s="2">
        <v>2.55</v>
      </c>
      <c r="H312" s="2">
        <v>8.7</v>
      </c>
      <c r="I312" s="2">
        <v>187</v>
      </c>
      <c r="L312" s="2">
        <v>14.6</v>
      </c>
      <c r="M312" s="2">
        <v>0.358</v>
      </c>
      <c r="P312" s="2">
        <v>0.032</v>
      </c>
      <c r="V312" s="2">
        <v>1.62</v>
      </c>
      <c r="X312" s="2">
        <v>38.7</v>
      </c>
      <c r="AA312" s="2">
        <v>12.8</v>
      </c>
      <c r="AC312" s="2">
        <v>1.41</v>
      </c>
      <c r="AE312" s="2">
        <v>19</v>
      </c>
      <c r="AG312" s="2">
        <v>0.194</v>
      </c>
      <c r="AH312" s="2">
        <v>0.2</v>
      </c>
      <c r="AJ312" s="2">
        <v>243</v>
      </c>
      <c r="AL312" s="2">
        <v>0.0035</v>
      </c>
    </row>
    <row r="313" spans="1:37" ht="12.75">
      <c r="A313" s="2" t="s">
        <v>71</v>
      </c>
      <c r="B313" s="2">
        <v>36980</v>
      </c>
      <c r="C313" s="2">
        <v>1245</v>
      </c>
      <c r="D313" s="2">
        <v>21.9</v>
      </c>
      <c r="E313" s="2">
        <v>6.78</v>
      </c>
      <c r="F313" s="2">
        <v>390</v>
      </c>
      <c r="G313" s="2">
        <v>0.93</v>
      </c>
      <c r="H313" s="2">
        <v>10</v>
      </c>
      <c r="I313" s="2">
        <v>178</v>
      </c>
      <c r="K313" s="2">
        <v>0.05</v>
      </c>
      <c r="L313" s="2">
        <v>13.3</v>
      </c>
      <c r="M313" s="2">
        <v>0.041</v>
      </c>
      <c r="P313" s="2">
        <v>0.01</v>
      </c>
      <c r="T313" s="2">
        <v>5</v>
      </c>
      <c r="U313" s="2">
        <v>12.8</v>
      </c>
      <c r="V313" s="2">
        <v>13.68</v>
      </c>
      <c r="X313" s="2">
        <v>40.4</v>
      </c>
      <c r="Y313" s="2">
        <v>0.004</v>
      </c>
      <c r="AA313" s="2">
        <v>14.1</v>
      </c>
      <c r="AC313" s="2">
        <v>1.23</v>
      </c>
      <c r="AE313" s="2">
        <v>19.7</v>
      </c>
      <c r="AG313" s="2">
        <v>0.462</v>
      </c>
      <c r="AH313" s="2">
        <v>0.11</v>
      </c>
      <c r="AI313" s="2">
        <v>5.5</v>
      </c>
      <c r="AJ313" s="2">
        <v>270</v>
      </c>
      <c r="AK313" s="2">
        <v>3.5</v>
      </c>
    </row>
    <row r="314" spans="1:38" ht="12.75">
      <c r="A314" s="2" t="s">
        <v>71</v>
      </c>
      <c r="B314" s="2">
        <v>37932</v>
      </c>
      <c r="C314" s="2">
        <v>1100</v>
      </c>
      <c r="E314" s="2">
        <v>6.99</v>
      </c>
      <c r="F314" s="2">
        <v>395</v>
      </c>
      <c r="G314" s="2">
        <v>2.05</v>
      </c>
      <c r="I314" s="2">
        <v>188</v>
      </c>
      <c r="K314" s="2">
        <v>0.057</v>
      </c>
      <c r="L314" s="2">
        <v>16.8</v>
      </c>
      <c r="M314" s="2">
        <v>0.28</v>
      </c>
      <c r="V314" s="2">
        <v>2.02</v>
      </c>
      <c r="X314" s="2">
        <v>39.5</v>
      </c>
      <c r="AA314" s="2">
        <v>14.7</v>
      </c>
      <c r="AC314" s="2">
        <v>1.29</v>
      </c>
      <c r="AE314" s="2">
        <v>20.2</v>
      </c>
      <c r="AG314" s="2">
        <v>0.239</v>
      </c>
      <c r="AH314" s="2">
        <v>0.18</v>
      </c>
      <c r="AJ314" s="2">
        <v>289</v>
      </c>
      <c r="AL314" s="2">
        <v>0.0003</v>
      </c>
    </row>
    <row r="315" spans="1:38" ht="12.75">
      <c r="A315" s="2" t="s">
        <v>71</v>
      </c>
      <c r="B315" s="2">
        <v>38100</v>
      </c>
      <c r="C315" s="2">
        <v>1305</v>
      </c>
      <c r="E315" s="2">
        <v>6.5</v>
      </c>
      <c r="F315" s="2">
        <v>403</v>
      </c>
      <c r="G315" s="2">
        <v>0.06</v>
      </c>
      <c r="I315" s="2">
        <v>184</v>
      </c>
      <c r="K315" s="2">
        <v>0.04</v>
      </c>
      <c r="L315" s="2">
        <v>17.2</v>
      </c>
      <c r="M315" s="2">
        <v>0.32</v>
      </c>
      <c r="V315" s="2">
        <v>0.85</v>
      </c>
      <c r="X315" s="2">
        <v>44.7</v>
      </c>
      <c r="AA315" s="2">
        <v>15.2</v>
      </c>
      <c r="AC315" s="2">
        <v>1.55</v>
      </c>
      <c r="AE315" s="2">
        <v>21.3</v>
      </c>
      <c r="AG315" s="2">
        <v>0.281</v>
      </c>
      <c r="AH315" s="2">
        <v>0.25</v>
      </c>
      <c r="AJ315" s="2">
        <v>267</v>
      </c>
      <c r="AL315" s="2">
        <v>0.0003</v>
      </c>
    </row>
    <row r="316" spans="1:38" ht="12.75">
      <c r="A316" s="2" t="s">
        <v>71</v>
      </c>
      <c r="B316" s="2">
        <v>38589</v>
      </c>
      <c r="C316" s="2">
        <v>1215</v>
      </c>
      <c r="E316" s="2">
        <v>6.63</v>
      </c>
      <c r="F316" s="2">
        <v>392</v>
      </c>
      <c r="G316" s="2">
        <v>2.19</v>
      </c>
      <c r="H316" s="2">
        <v>5.1</v>
      </c>
      <c r="I316" s="2">
        <v>187</v>
      </c>
      <c r="L316" s="2">
        <v>19.5</v>
      </c>
      <c r="M316" s="2">
        <v>0.298</v>
      </c>
      <c r="U316" s="2">
        <v>1.2</v>
      </c>
      <c r="V316" s="2">
        <v>1.94</v>
      </c>
      <c r="X316" s="2">
        <v>38</v>
      </c>
      <c r="AA316" s="2">
        <v>15.1</v>
      </c>
      <c r="AC316" s="2">
        <v>1.37</v>
      </c>
      <c r="AE316" s="2">
        <v>19.4</v>
      </c>
      <c r="AG316" s="2">
        <v>0.239</v>
      </c>
      <c r="AH316" s="2">
        <v>0.16</v>
      </c>
      <c r="AJ316" s="2">
        <v>258</v>
      </c>
      <c r="AL316" s="2">
        <v>0.0035</v>
      </c>
    </row>
    <row r="317" spans="1:37" ht="12.75">
      <c r="A317" s="2" t="s">
        <v>88</v>
      </c>
      <c r="B317" s="2">
        <v>37028</v>
      </c>
      <c r="C317" s="2">
        <v>1250</v>
      </c>
      <c r="D317" s="2">
        <v>22</v>
      </c>
      <c r="E317" s="2">
        <v>7.27</v>
      </c>
      <c r="F317" s="2">
        <v>408</v>
      </c>
      <c r="G317" s="2">
        <v>0.12</v>
      </c>
      <c r="H317" s="2">
        <v>2.1</v>
      </c>
      <c r="I317" s="2">
        <v>189</v>
      </c>
      <c r="K317" s="2">
        <v>0.08</v>
      </c>
      <c r="L317" s="2">
        <v>14.6</v>
      </c>
      <c r="M317" s="2">
        <v>0.418</v>
      </c>
      <c r="P317" s="2">
        <v>0.01</v>
      </c>
      <c r="T317" s="2">
        <v>1.3</v>
      </c>
      <c r="U317" s="2">
        <v>7.3</v>
      </c>
      <c r="V317" s="2">
        <v>7.15</v>
      </c>
      <c r="X317" s="2">
        <v>47.7</v>
      </c>
      <c r="Y317" s="2">
        <v>0.003</v>
      </c>
      <c r="AA317" s="2">
        <v>12.2</v>
      </c>
      <c r="AC317" s="2">
        <v>1.45</v>
      </c>
      <c r="AE317" s="2">
        <v>22.4</v>
      </c>
      <c r="AG317" s="2">
        <v>0.024</v>
      </c>
      <c r="AH317" s="2">
        <v>0.21</v>
      </c>
      <c r="AI317" s="2">
        <v>1</v>
      </c>
      <c r="AJ317" s="2">
        <v>300</v>
      </c>
      <c r="AK317" s="2">
        <v>1</v>
      </c>
    </row>
    <row r="318" spans="1:41" ht="12.75">
      <c r="A318" s="2" t="s">
        <v>88</v>
      </c>
      <c r="B318" s="2">
        <v>37308</v>
      </c>
      <c r="C318" s="2">
        <v>1140</v>
      </c>
      <c r="D318" s="2">
        <v>21.5</v>
      </c>
      <c r="E318" s="2">
        <v>7.42</v>
      </c>
      <c r="F318" s="2">
        <v>361</v>
      </c>
      <c r="G318" s="2">
        <v>2.12</v>
      </c>
      <c r="H318" s="2">
        <v>1.3</v>
      </c>
      <c r="I318" s="2">
        <v>170</v>
      </c>
      <c r="K318" s="2">
        <v>0.107</v>
      </c>
      <c r="L318" s="2">
        <v>15.9</v>
      </c>
      <c r="M318" s="2">
        <v>0.372</v>
      </c>
      <c r="P318" s="2">
        <v>0.01</v>
      </c>
      <c r="T318" s="2">
        <v>2</v>
      </c>
      <c r="U318" s="2">
        <v>2.3</v>
      </c>
      <c r="V318" s="2">
        <v>2.54</v>
      </c>
      <c r="X318" s="2">
        <v>49.2</v>
      </c>
      <c r="Y318" s="2">
        <v>0.003</v>
      </c>
      <c r="AA318" s="2">
        <v>13.9</v>
      </c>
      <c r="AC318" s="2">
        <v>1.47</v>
      </c>
      <c r="AE318" s="2">
        <v>24.3</v>
      </c>
      <c r="AG318" s="2">
        <v>0.012</v>
      </c>
      <c r="AH318" s="2">
        <v>0.165</v>
      </c>
      <c r="AI318" s="2">
        <v>1.9</v>
      </c>
      <c r="AJ318" s="2">
        <v>292</v>
      </c>
      <c r="AK318" s="2">
        <v>0.7</v>
      </c>
      <c r="AL318" s="2">
        <v>0.002</v>
      </c>
      <c r="AM318" s="2">
        <v>0.034</v>
      </c>
      <c r="AN318" s="2">
        <v>0.061</v>
      </c>
      <c r="AO318" s="2">
        <v>0.061</v>
      </c>
    </row>
    <row r="319" spans="1:39" ht="12.75">
      <c r="A319" s="2" t="s">
        <v>88</v>
      </c>
      <c r="B319" s="2">
        <v>37728</v>
      </c>
      <c r="C319" s="2">
        <v>1330</v>
      </c>
      <c r="D319" s="2">
        <v>21.6</v>
      </c>
      <c r="E319" s="2">
        <v>7.47</v>
      </c>
      <c r="F319" s="2">
        <v>430</v>
      </c>
      <c r="G319" s="2">
        <v>0.14</v>
      </c>
      <c r="H319" s="2">
        <v>4.8</v>
      </c>
      <c r="I319" s="2">
        <v>206</v>
      </c>
      <c r="K319" s="2">
        <v>0.16</v>
      </c>
      <c r="L319" s="2">
        <v>17.7</v>
      </c>
      <c r="M319" s="2">
        <v>0.57</v>
      </c>
      <c r="P319" s="2">
        <v>0.005</v>
      </c>
      <c r="T319" s="2">
        <v>1.1</v>
      </c>
      <c r="U319" s="2">
        <v>11.1</v>
      </c>
      <c r="V319" s="2">
        <v>14</v>
      </c>
      <c r="X319" s="2">
        <v>47.2</v>
      </c>
      <c r="Y319" s="2">
        <v>0.002</v>
      </c>
      <c r="AA319" s="2">
        <v>12.6</v>
      </c>
      <c r="AC319" s="2">
        <v>1.55</v>
      </c>
      <c r="AE319" s="2">
        <v>23.8</v>
      </c>
      <c r="AG319" s="2">
        <v>0.04</v>
      </c>
      <c r="AH319" s="2">
        <v>0.4</v>
      </c>
      <c r="AJ319" s="2">
        <v>273</v>
      </c>
      <c r="AL319" s="2">
        <v>0.003</v>
      </c>
      <c r="AM319" s="2">
        <v>0.01</v>
      </c>
    </row>
    <row r="320" spans="1:38" ht="12.75">
      <c r="A320" s="2" t="s">
        <v>88</v>
      </c>
      <c r="B320" s="2">
        <v>38098</v>
      </c>
      <c r="C320" s="2">
        <v>1600</v>
      </c>
      <c r="E320" s="2">
        <v>7.18</v>
      </c>
      <c r="F320" s="2">
        <v>418</v>
      </c>
      <c r="H320" s="2">
        <v>0.8</v>
      </c>
      <c r="I320" s="2">
        <v>195</v>
      </c>
      <c r="K320" s="2">
        <v>0.098</v>
      </c>
      <c r="L320" s="2">
        <v>16.3</v>
      </c>
      <c r="M320" s="2">
        <v>0.4</v>
      </c>
      <c r="U320" s="2">
        <v>3.3</v>
      </c>
      <c r="V320" s="2">
        <v>3.04</v>
      </c>
      <c r="X320" s="2">
        <v>46.8</v>
      </c>
      <c r="AA320" s="2">
        <v>12.4</v>
      </c>
      <c r="AC320" s="2">
        <v>1.6</v>
      </c>
      <c r="AE320" s="2">
        <v>23.3</v>
      </c>
      <c r="AG320" s="2">
        <v>0.043</v>
      </c>
      <c r="AH320" s="2">
        <v>0.33</v>
      </c>
      <c r="AJ320" s="2">
        <v>283</v>
      </c>
      <c r="AL320" s="2">
        <v>0.0003</v>
      </c>
    </row>
    <row r="321" spans="1:38" ht="12.75">
      <c r="A321" s="2" t="s">
        <v>88</v>
      </c>
      <c r="B321" s="2">
        <v>38589</v>
      </c>
      <c r="C321" s="2">
        <v>900</v>
      </c>
      <c r="E321" s="2">
        <v>6.45</v>
      </c>
      <c r="F321" s="2">
        <v>398</v>
      </c>
      <c r="G321" s="2">
        <v>3.38</v>
      </c>
      <c r="I321" s="2">
        <v>203</v>
      </c>
      <c r="K321" s="2">
        <v>0.12</v>
      </c>
      <c r="L321" s="2">
        <v>17.5</v>
      </c>
      <c r="M321" s="2">
        <v>0.446</v>
      </c>
      <c r="U321" s="2">
        <v>1.9</v>
      </c>
      <c r="V321" s="2">
        <v>1.88</v>
      </c>
      <c r="X321" s="2">
        <v>44.1</v>
      </c>
      <c r="AA321" s="2">
        <v>12.6</v>
      </c>
      <c r="AC321" s="2">
        <v>1.6</v>
      </c>
      <c r="AE321" s="2">
        <v>22</v>
      </c>
      <c r="AG321" s="2">
        <v>0.028</v>
      </c>
      <c r="AH321" s="2">
        <v>0.15</v>
      </c>
      <c r="AJ321" s="2">
        <v>280</v>
      </c>
      <c r="AL321" s="2">
        <v>0.0035</v>
      </c>
    </row>
    <row r="322" spans="1:37" ht="12.75">
      <c r="A322" s="2" t="s">
        <v>87</v>
      </c>
      <c r="B322" s="2">
        <v>37028</v>
      </c>
      <c r="C322" s="2">
        <v>1130</v>
      </c>
      <c r="D322" s="2">
        <v>21.9</v>
      </c>
      <c r="E322" s="2">
        <v>7.5</v>
      </c>
      <c r="F322" s="2">
        <v>219</v>
      </c>
      <c r="G322" s="2">
        <v>0.49</v>
      </c>
      <c r="H322" s="2">
        <v>1.9</v>
      </c>
      <c r="I322" s="2">
        <v>98.5</v>
      </c>
      <c r="K322" s="2">
        <v>0.84</v>
      </c>
      <c r="L322" s="2">
        <v>6.9</v>
      </c>
      <c r="M322" s="2">
        <v>0.488</v>
      </c>
      <c r="P322" s="2">
        <v>0.01</v>
      </c>
      <c r="T322" s="2">
        <v>0.8</v>
      </c>
      <c r="U322" s="2">
        <v>7.9</v>
      </c>
      <c r="V322" s="2">
        <v>7.5</v>
      </c>
      <c r="X322" s="2">
        <v>32.5</v>
      </c>
      <c r="Y322" s="2">
        <v>0.003</v>
      </c>
      <c r="AA322" s="2">
        <v>4.53</v>
      </c>
      <c r="AC322" s="2">
        <v>1.08</v>
      </c>
      <c r="AE322" s="2">
        <v>5.73</v>
      </c>
      <c r="AG322" s="2">
        <v>0.111</v>
      </c>
      <c r="AH322" s="2">
        <v>0.91</v>
      </c>
      <c r="AI322" s="2">
        <v>0.7</v>
      </c>
      <c r="AJ322" s="2">
        <v>158</v>
      </c>
      <c r="AK322" s="2">
        <v>0.7</v>
      </c>
    </row>
    <row r="323" spans="1:41" ht="12.75">
      <c r="A323" s="2" t="s">
        <v>87</v>
      </c>
      <c r="B323" s="2">
        <v>37308</v>
      </c>
      <c r="C323" s="2">
        <v>1300</v>
      </c>
      <c r="D323" s="2">
        <v>21.2</v>
      </c>
      <c r="E323" s="2">
        <v>7.54</v>
      </c>
      <c r="F323" s="2">
        <v>190</v>
      </c>
      <c r="G323" s="2">
        <v>3.17</v>
      </c>
      <c r="H323" s="2">
        <v>4.5</v>
      </c>
      <c r="I323" s="2">
        <v>70.3</v>
      </c>
      <c r="K323" s="2">
        <v>0.734</v>
      </c>
      <c r="L323" s="2">
        <v>6.03</v>
      </c>
      <c r="M323" s="2">
        <v>0.547</v>
      </c>
      <c r="P323" s="2">
        <v>0.02</v>
      </c>
      <c r="T323" s="2">
        <v>1.4</v>
      </c>
      <c r="U323" s="2">
        <v>4.9</v>
      </c>
      <c r="V323" s="2">
        <v>4.8</v>
      </c>
      <c r="X323" s="2">
        <v>30.1</v>
      </c>
      <c r="Y323" s="2">
        <v>0.005</v>
      </c>
      <c r="AA323" s="2">
        <v>4.78</v>
      </c>
      <c r="AC323" s="2">
        <v>0.991</v>
      </c>
      <c r="AE323" s="2">
        <v>5.55</v>
      </c>
      <c r="AG323" s="2">
        <v>0.121</v>
      </c>
      <c r="AH323" s="2">
        <v>0.945</v>
      </c>
      <c r="AI323" s="2">
        <v>3.3</v>
      </c>
      <c r="AJ323" s="2">
        <v>145</v>
      </c>
      <c r="AK323" s="2">
        <v>1.7</v>
      </c>
      <c r="AL323" s="2">
        <v>0.002</v>
      </c>
      <c r="AM323" s="2">
        <v>0.037</v>
      </c>
      <c r="AN323" s="2">
        <v>0.025</v>
      </c>
      <c r="AO323" s="2">
        <v>0.025</v>
      </c>
    </row>
    <row r="324" spans="1:39" ht="12.75">
      <c r="A324" s="2" t="s">
        <v>87</v>
      </c>
      <c r="B324" s="2">
        <v>37734</v>
      </c>
      <c r="C324" s="2">
        <v>1230</v>
      </c>
      <c r="D324" s="2">
        <v>20.2</v>
      </c>
      <c r="E324" s="2">
        <v>7.21</v>
      </c>
      <c r="F324" s="2">
        <v>220</v>
      </c>
      <c r="G324" s="2">
        <v>6.22</v>
      </c>
      <c r="H324" s="2">
        <v>2.2</v>
      </c>
      <c r="I324" s="2">
        <v>94.5</v>
      </c>
      <c r="K324" s="2">
        <v>0.734</v>
      </c>
      <c r="L324" s="2">
        <v>7.21</v>
      </c>
      <c r="M324" s="2">
        <v>0.7</v>
      </c>
      <c r="P324" s="2">
        <v>0.005</v>
      </c>
      <c r="T324" s="2">
        <v>0.1</v>
      </c>
      <c r="U324" s="2">
        <v>9.5</v>
      </c>
      <c r="V324" s="2">
        <v>10.5</v>
      </c>
      <c r="X324" s="2">
        <v>32.2</v>
      </c>
      <c r="Y324" s="2">
        <v>0.002</v>
      </c>
      <c r="AA324" s="2">
        <v>4.87</v>
      </c>
      <c r="AC324" s="2">
        <v>1.05</v>
      </c>
      <c r="AE324" s="2">
        <v>5.57</v>
      </c>
      <c r="AG324" s="2">
        <v>0.11</v>
      </c>
      <c r="AH324" s="2">
        <v>1.2</v>
      </c>
      <c r="AJ324" s="2">
        <v>130</v>
      </c>
      <c r="AL324" s="2">
        <v>0.003</v>
      </c>
      <c r="AM324" s="2">
        <v>0.01</v>
      </c>
    </row>
    <row r="325" spans="1:38" ht="12.75">
      <c r="A325" s="2" t="s">
        <v>87</v>
      </c>
      <c r="B325" s="2">
        <v>38082</v>
      </c>
      <c r="C325" s="2">
        <v>1135</v>
      </c>
      <c r="E325" s="2">
        <v>7.75</v>
      </c>
      <c r="F325" s="2">
        <v>231</v>
      </c>
      <c r="G325" s="2">
        <v>0.27</v>
      </c>
      <c r="I325" s="2">
        <v>104</v>
      </c>
      <c r="K325" s="2">
        <v>1.01</v>
      </c>
      <c r="L325" s="2">
        <v>6.49</v>
      </c>
      <c r="M325" s="2">
        <v>0.55</v>
      </c>
      <c r="P325" s="2">
        <v>0.128</v>
      </c>
      <c r="V325" s="2">
        <v>6.06</v>
      </c>
      <c r="X325" s="2">
        <v>32.7</v>
      </c>
      <c r="AA325" s="2">
        <v>4.65</v>
      </c>
      <c r="AC325" s="2">
        <v>1.35</v>
      </c>
      <c r="AE325" s="2">
        <v>6.52</v>
      </c>
      <c r="AG325" s="2">
        <v>0.145</v>
      </c>
      <c r="AH325" s="2">
        <v>1.03</v>
      </c>
      <c r="AJ325" s="2">
        <v>155</v>
      </c>
      <c r="AL325" s="2">
        <v>0.0003</v>
      </c>
    </row>
    <row r="326" spans="1:38" ht="12.75">
      <c r="A326" s="2" t="s">
        <v>87</v>
      </c>
      <c r="B326" s="2">
        <v>38593</v>
      </c>
      <c r="C326" s="2">
        <v>1345</v>
      </c>
      <c r="E326" s="2">
        <v>7.01</v>
      </c>
      <c r="F326" s="2">
        <v>217</v>
      </c>
      <c r="G326" s="2">
        <v>1.37</v>
      </c>
      <c r="H326" s="2">
        <v>6.8</v>
      </c>
      <c r="I326" s="2">
        <v>108</v>
      </c>
      <c r="K326" s="2">
        <v>0.807</v>
      </c>
      <c r="L326" s="2">
        <v>6.81</v>
      </c>
      <c r="M326" s="2">
        <v>0.585</v>
      </c>
      <c r="P326" s="2">
        <v>0.045</v>
      </c>
      <c r="V326" s="2">
        <v>5.22</v>
      </c>
      <c r="X326" s="2">
        <v>28.8</v>
      </c>
      <c r="AA326" s="2">
        <v>4.63</v>
      </c>
      <c r="AC326" s="2">
        <v>1.06</v>
      </c>
      <c r="AE326" s="2">
        <v>5.32</v>
      </c>
      <c r="AG326" s="2">
        <v>0.122</v>
      </c>
      <c r="AH326" s="2">
        <v>0.868</v>
      </c>
      <c r="AJ326" s="2">
        <v>132</v>
      </c>
      <c r="AL326" s="2">
        <v>0.0035</v>
      </c>
    </row>
    <row r="327" spans="1:37" ht="12.75">
      <c r="A327" s="2" t="s">
        <v>72</v>
      </c>
      <c r="B327" s="2">
        <v>36948</v>
      </c>
      <c r="C327" s="2">
        <v>1210</v>
      </c>
      <c r="D327" s="2">
        <v>21.4</v>
      </c>
      <c r="E327" s="2">
        <v>7.35</v>
      </c>
      <c r="F327" s="2">
        <v>573</v>
      </c>
      <c r="G327" s="2">
        <v>0.08</v>
      </c>
      <c r="H327" s="2">
        <v>0.7</v>
      </c>
      <c r="I327" s="2">
        <v>284</v>
      </c>
      <c r="K327" s="2">
        <v>0.04</v>
      </c>
      <c r="L327" s="2">
        <v>16.9</v>
      </c>
      <c r="M327" s="2">
        <v>0.37</v>
      </c>
      <c r="P327" s="2">
        <v>0.01</v>
      </c>
      <c r="T327" s="2">
        <v>2.5</v>
      </c>
      <c r="U327" s="2">
        <v>6.9</v>
      </c>
      <c r="V327" s="2">
        <v>5.31</v>
      </c>
      <c r="X327" s="2">
        <v>57.9</v>
      </c>
      <c r="Y327" s="2">
        <v>0.003</v>
      </c>
      <c r="AA327" s="2">
        <v>31.1</v>
      </c>
      <c r="AC327" s="2">
        <v>0.21</v>
      </c>
      <c r="AE327" s="2">
        <v>18.3</v>
      </c>
      <c r="AG327" s="2">
        <v>0.005</v>
      </c>
      <c r="AH327" s="2">
        <v>0.12</v>
      </c>
      <c r="AI327" s="2">
        <v>0.7</v>
      </c>
      <c r="AJ327" s="2">
        <v>320</v>
      </c>
      <c r="AK327" s="2">
        <v>0.7</v>
      </c>
    </row>
    <row r="328" spans="1:41" ht="12.75">
      <c r="A328" s="2" t="s">
        <v>72</v>
      </c>
      <c r="B328" s="2">
        <v>37295</v>
      </c>
      <c r="C328" s="2">
        <v>1120</v>
      </c>
      <c r="D328" s="2">
        <v>21.4</v>
      </c>
      <c r="E328" s="2">
        <v>7.9</v>
      </c>
      <c r="F328" s="2">
        <v>497</v>
      </c>
      <c r="G328" s="2">
        <v>0.12</v>
      </c>
      <c r="H328" s="2">
        <v>0.5</v>
      </c>
      <c r="I328" s="2">
        <v>243</v>
      </c>
      <c r="K328" s="2">
        <v>0.052</v>
      </c>
      <c r="L328" s="2">
        <v>18.4</v>
      </c>
      <c r="M328" s="2">
        <v>0.306</v>
      </c>
      <c r="P328" s="2">
        <v>0.01</v>
      </c>
      <c r="T328" s="2">
        <v>2.5</v>
      </c>
      <c r="U328" s="2">
        <v>1.3</v>
      </c>
      <c r="V328" s="2">
        <v>2</v>
      </c>
      <c r="X328" s="2">
        <v>60.2</v>
      </c>
      <c r="Y328" s="2">
        <v>0.003</v>
      </c>
      <c r="AA328" s="2">
        <v>31.9</v>
      </c>
      <c r="AC328" s="2">
        <v>0.748</v>
      </c>
      <c r="AE328" s="2">
        <v>18.3</v>
      </c>
      <c r="AG328" s="2">
        <v>0.006</v>
      </c>
      <c r="AH328" s="2">
        <v>0.102</v>
      </c>
      <c r="AI328" s="2">
        <v>0.7</v>
      </c>
      <c r="AJ328" s="2">
        <v>358</v>
      </c>
      <c r="AK328" s="2">
        <v>0.7</v>
      </c>
      <c r="AL328" s="2">
        <v>0.002</v>
      </c>
      <c r="AM328" s="2">
        <v>0.005</v>
      </c>
      <c r="AN328" s="2">
        <v>0.005</v>
      </c>
      <c r="AO328" s="2">
        <v>0.005</v>
      </c>
    </row>
    <row r="329" spans="1:39" ht="12.75">
      <c r="A329" s="2" t="s">
        <v>72</v>
      </c>
      <c r="B329" s="2">
        <v>37734</v>
      </c>
      <c r="C329" s="2">
        <v>1030</v>
      </c>
      <c r="D329" s="2">
        <v>21.5</v>
      </c>
      <c r="E329" s="2">
        <v>7.11</v>
      </c>
      <c r="F329" s="2">
        <v>576</v>
      </c>
      <c r="G329" s="2">
        <v>13.01</v>
      </c>
      <c r="H329" s="2">
        <v>1</v>
      </c>
      <c r="I329" s="2">
        <v>285</v>
      </c>
      <c r="K329" s="2">
        <v>0.12</v>
      </c>
      <c r="L329" s="2">
        <v>20.3</v>
      </c>
      <c r="M329" s="2">
        <v>0.51</v>
      </c>
      <c r="P329" s="2">
        <v>0.028</v>
      </c>
      <c r="T329" s="2">
        <v>2.3</v>
      </c>
      <c r="U329" s="2">
        <v>4.6</v>
      </c>
      <c r="V329" s="2">
        <v>0.9</v>
      </c>
      <c r="X329" s="2">
        <v>57.6</v>
      </c>
      <c r="Y329" s="2">
        <v>0.002</v>
      </c>
      <c r="AA329" s="2">
        <v>31.2</v>
      </c>
      <c r="AC329" s="2">
        <v>0.769</v>
      </c>
      <c r="AE329" s="2">
        <v>18.2</v>
      </c>
      <c r="AG329" s="2">
        <v>0.04</v>
      </c>
      <c r="AH329" s="2">
        <v>0.3</v>
      </c>
      <c r="AJ329" s="2">
        <v>344</v>
      </c>
      <c r="AL329" s="2">
        <v>0.003</v>
      </c>
      <c r="AM329" s="2">
        <v>0.01</v>
      </c>
    </row>
    <row r="330" spans="1:38" ht="12.75">
      <c r="A330" s="2" t="s">
        <v>72</v>
      </c>
      <c r="B330" s="2">
        <v>38105</v>
      </c>
      <c r="C330" s="2">
        <v>1155</v>
      </c>
      <c r="D330" s="2">
        <v>21.5</v>
      </c>
      <c r="E330" s="2">
        <v>7.36</v>
      </c>
      <c r="F330" s="2">
        <v>548</v>
      </c>
      <c r="G330" s="2">
        <v>0.58</v>
      </c>
      <c r="H330" s="2">
        <v>1.1</v>
      </c>
      <c r="I330" s="2">
        <v>282</v>
      </c>
      <c r="K330" s="2">
        <v>0.04</v>
      </c>
      <c r="L330" s="2">
        <v>19.8</v>
      </c>
      <c r="M330" s="2">
        <v>0.34</v>
      </c>
      <c r="V330" s="2">
        <v>3.84</v>
      </c>
      <c r="X330" s="2">
        <v>56.6</v>
      </c>
      <c r="AA330" s="2">
        <v>30.3</v>
      </c>
      <c r="AC330" s="2">
        <v>1.2</v>
      </c>
      <c r="AE330" s="2">
        <v>19.5</v>
      </c>
      <c r="AG330" s="2">
        <v>0.036</v>
      </c>
      <c r="AH330" s="2">
        <v>0.24</v>
      </c>
      <c r="AJ330" s="2">
        <v>340</v>
      </c>
      <c r="AL330" s="2">
        <v>0.0003</v>
      </c>
    </row>
    <row r="331" spans="1:37" ht="12.75">
      <c r="A331" s="2" t="s">
        <v>84</v>
      </c>
      <c r="B331" s="2">
        <v>37067</v>
      </c>
      <c r="C331" s="2">
        <v>1115</v>
      </c>
      <c r="D331" s="2">
        <v>24</v>
      </c>
      <c r="E331" s="2">
        <v>7.75</v>
      </c>
      <c r="F331" s="2">
        <v>248</v>
      </c>
      <c r="G331" s="2">
        <v>0.46</v>
      </c>
      <c r="H331" s="2">
        <v>1</v>
      </c>
      <c r="I331" s="2">
        <v>86.4</v>
      </c>
      <c r="K331" s="2">
        <v>0.05</v>
      </c>
      <c r="L331" s="2">
        <v>6.3</v>
      </c>
      <c r="M331" s="2">
        <v>0.498</v>
      </c>
      <c r="P331" s="2">
        <v>0.01</v>
      </c>
      <c r="T331" s="2">
        <v>26.5</v>
      </c>
      <c r="U331" s="2">
        <v>7.5</v>
      </c>
      <c r="V331" s="2">
        <v>13.73</v>
      </c>
      <c r="X331" s="2">
        <v>27.6</v>
      </c>
      <c r="Y331" s="2">
        <v>0.003</v>
      </c>
      <c r="AA331" s="2">
        <v>11.4</v>
      </c>
      <c r="AC331" s="2">
        <v>0.513</v>
      </c>
      <c r="AE331" s="2">
        <v>4.07</v>
      </c>
      <c r="AG331" s="2">
        <v>0.033</v>
      </c>
      <c r="AH331" s="2">
        <v>0.12</v>
      </c>
      <c r="AI331" s="2">
        <v>0.7</v>
      </c>
      <c r="AJ331" s="2">
        <v>194</v>
      </c>
      <c r="AK331" s="2">
        <v>0.7</v>
      </c>
    </row>
    <row r="332" spans="1:41" ht="12.75">
      <c r="A332" s="2" t="s">
        <v>84</v>
      </c>
      <c r="B332" s="2">
        <v>37301</v>
      </c>
      <c r="C332" s="2">
        <v>945</v>
      </c>
      <c r="D332" s="2">
        <v>20.6</v>
      </c>
      <c r="E332" s="2">
        <v>8.1</v>
      </c>
      <c r="F332" s="2">
        <v>217</v>
      </c>
      <c r="G332" s="2">
        <v>3.77</v>
      </c>
      <c r="H332" s="2">
        <v>1.2</v>
      </c>
      <c r="I332" s="2">
        <v>86.9</v>
      </c>
      <c r="K332" s="2">
        <v>0.034</v>
      </c>
      <c r="L332" s="2">
        <v>6.09</v>
      </c>
      <c r="M332" s="2">
        <v>0.394</v>
      </c>
      <c r="P332" s="2">
        <v>0.01</v>
      </c>
      <c r="T332" s="2">
        <v>24.8</v>
      </c>
      <c r="U332" s="2">
        <v>0.6</v>
      </c>
      <c r="V332" s="2">
        <v>0.61</v>
      </c>
      <c r="X332" s="2">
        <v>35.8</v>
      </c>
      <c r="Y332" s="2">
        <v>0.003</v>
      </c>
      <c r="AA332" s="2">
        <v>14.7</v>
      </c>
      <c r="AC332" s="2">
        <v>0.669</v>
      </c>
      <c r="AE332" s="2">
        <v>4.8</v>
      </c>
      <c r="AG332" s="2">
        <v>0.027</v>
      </c>
      <c r="AH332" s="2">
        <v>0.08</v>
      </c>
      <c r="AI332" s="2">
        <v>0.7</v>
      </c>
      <c r="AJ332" s="2">
        <v>204</v>
      </c>
      <c r="AK332" s="2">
        <v>0.7</v>
      </c>
      <c r="AL332" s="2">
        <v>0.002</v>
      </c>
      <c r="AM332" s="2">
        <v>0.005</v>
      </c>
      <c r="AN332" s="2">
        <v>0.018</v>
      </c>
      <c r="AO332" s="2">
        <v>0.018</v>
      </c>
    </row>
    <row r="333" spans="1:39" ht="12.75">
      <c r="A333" s="2" t="s">
        <v>84</v>
      </c>
      <c r="B333" s="2">
        <v>37733</v>
      </c>
      <c r="C333" s="2">
        <v>1030</v>
      </c>
      <c r="D333" s="2">
        <v>23.7</v>
      </c>
      <c r="E333" s="2">
        <v>8.07</v>
      </c>
      <c r="F333" s="2">
        <v>262</v>
      </c>
      <c r="G333" s="2">
        <v>0.41</v>
      </c>
      <c r="H333" s="2">
        <v>0.4</v>
      </c>
      <c r="I333" s="2">
        <v>64.3</v>
      </c>
      <c r="K333" s="2">
        <v>0.037</v>
      </c>
      <c r="L333" s="2">
        <v>11.4</v>
      </c>
      <c r="M333" s="2">
        <v>0.14</v>
      </c>
      <c r="P333" s="2">
        <v>12.4</v>
      </c>
      <c r="T333" s="2">
        <v>1.1</v>
      </c>
      <c r="U333" s="2">
        <v>6.2</v>
      </c>
      <c r="V333" s="2">
        <v>8.4</v>
      </c>
      <c r="X333" s="2">
        <v>25.9</v>
      </c>
      <c r="Y333" s="2">
        <v>0.002</v>
      </c>
      <c r="AA333" s="2">
        <v>11.4</v>
      </c>
      <c r="AC333" s="2">
        <v>0.45</v>
      </c>
      <c r="AE333" s="2">
        <v>5.35</v>
      </c>
      <c r="AG333" s="2">
        <v>0.04</v>
      </c>
      <c r="AH333" s="2">
        <v>0.1</v>
      </c>
      <c r="AJ333" s="2">
        <v>183</v>
      </c>
      <c r="AL333" s="2">
        <v>0.003</v>
      </c>
      <c r="AM333" s="2">
        <v>0.01</v>
      </c>
    </row>
    <row r="334" spans="1:38" ht="12.75">
      <c r="A334" s="2" t="s">
        <v>84</v>
      </c>
      <c r="B334" s="2">
        <v>38105</v>
      </c>
      <c r="C334" s="2">
        <v>1040</v>
      </c>
      <c r="D334" s="2">
        <v>23.5</v>
      </c>
      <c r="E334" s="2">
        <v>7.98</v>
      </c>
      <c r="F334" s="2">
        <v>254</v>
      </c>
      <c r="G334" s="2">
        <v>0.49</v>
      </c>
      <c r="H334" s="2">
        <v>2.3</v>
      </c>
      <c r="I334" s="2">
        <v>88.7</v>
      </c>
      <c r="K334" s="2">
        <v>0.04</v>
      </c>
      <c r="L334" s="2">
        <v>7.62</v>
      </c>
      <c r="M334" s="2">
        <v>0.46</v>
      </c>
      <c r="T334" s="2">
        <v>35.1</v>
      </c>
      <c r="V334" s="2">
        <v>3.08</v>
      </c>
      <c r="X334" s="2">
        <v>29.6</v>
      </c>
      <c r="AA334" s="2">
        <v>12.6</v>
      </c>
      <c r="AC334" s="2">
        <v>0.888</v>
      </c>
      <c r="AE334" s="2">
        <v>5.24</v>
      </c>
      <c r="AH334" s="2">
        <v>0.24</v>
      </c>
      <c r="AJ334" s="2">
        <v>219</v>
      </c>
      <c r="AL334" s="2">
        <v>0.0003</v>
      </c>
    </row>
    <row r="335" spans="1:41" ht="12.75">
      <c r="A335" s="2" t="s">
        <v>84</v>
      </c>
      <c r="B335" s="2">
        <v>37288</v>
      </c>
      <c r="H335" s="2">
        <v>1</v>
      </c>
      <c r="I335" s="2">
        <v>86.1</v>
      </c>
      <c r="K335" s="2">
        <v>0.036</v>
      </c>
      <c r="L335" s="2">
        <v>6.09</v>
      </c>
      <c r="M335" s="2">
        <v>0.385</v>
      </c>
      <c r="P335" s="2">
        <v>0.01</v>
      </c>
      <c r="T335" s="2">
        <v>24.8</v>
      </c>
      <c r="V335" s="2">
        <v>0.65</v>
      </c>
      <c r="X335" s="2">
        <v>35.4</v>
      </c>
      <c r="Y335" s="2">
        <v>0.003</v>
      </c>
      <c r="AA335" s="2">
        <v>0.028</v>
      </c>
      <c r="AC335" s="2">
        <v>4.74</v>
      </c>
      <c r="AE335" s="2">
        <v>21.83</v>
      </c>
      <c r="AG335" s="2">
        <v>0.023</v>
      </c>
      <c r="AH335" s="2">
        <v>0.061</v>
      </c>
      <c r="AI335" s="2">
        <v>0.7</v>
      </c>
      <c r="AJ335" s="2">
        <v>196</v>
      </c>
      <c r="AK335" s="2">
        <v>0.7</v>
      </c>
      <c r="AL335" s="2">
        <v>0.002</v>
      </c>
      <c r="AM335" s="2">
        <v>0.005</v>
      </c>
      <c r="AN335" s="2">
        <v>0.63</v>
      </c>
      <c r="AO335" s="2">
        <v>0.63</v>
      </c>
    </row>
    <row r="336" spans="1:37" ht="12.75">
      <c r="A336" s="2" t="s">
        <v>66</v>
      </c>
      <c r="B336" s="2">
        <v>36952</v>
      </c>
      <c r="C336" s="2">
        <v>1045</v>
      </c>
      <c r="D336" s="2">
        <v>22.5</v>
      </c>
      <c r="E336" s="2">
        <v>7.64</v>
      </c>
      <c r="F336" s="2">
        <v>285</v>
      </c>
      <c r="G336" s="2">
        <v>0.5</v>
      </c>
      <c r="H336" s="2">
        <v>0.9</v>
      </c>
      <c r="I336" s="2">
        <v>107</v>
      </c>
      <c r="K336" s="2">
        <v>0.02</v>
      </c>
      <c r="L336" s="2">
        <v>10.8</v>
      </c>
      <c r="M336" s="2">
        <v>0.237</v>
      </c>
      <c r="P336" s="2">
        <v>0.17</v>
      </c>
      <c r="T336" s="2">
        <v>25</v>
      </c>
      <c r="U336" s="2">
        <v>13.9</v>
      </c>
      <c r="V336" s="2">
        <v>2.66</v>
      </c>
      <c r="X336" s="2">
        <v>33.1</v>
      </c>
      <c r="Y336" s="2">
        <v>0.003</v>
      </c>
      <c r="AA336" s="2">
        <v>14.2</v>
      </c>
      <c r="AC336" s="2">
        <v>0.556</v>
      </c>
      <c r="AE336" s="2">
        <v>3.77</v>
      </c>
      <c r="AG336" s="2">
        <v>0.005</v>
      </c>
      <c r="AH336" s="2">
        <v>0.04</v>
      </c>
      <c r="AI336" s="2">
        <v>0.7</v>
      </c>
      <c r="AJ336" s="2">
        <v>204</v>
      </c>
      <c r="AK336" s="2">
        <v>0.7</v>
      </c>
    </row>
    <row r="337" spans="1:41" ht="12.75">
      <c r="A337" s="2" t="s">
        <v>66</v>
      </c>
      <c r="B337" s="2">
        <v>37295</v>
      </c>
      <c r="C337" s="2">
        <v>1000</v>
      </c>
      <c r="D337" s="2">
        <v>21.6</v>
      </c>
      <c r="E337" s="2">
        <v>7.52</v>
      </c>
      <c r="F337" s="2">
        <v>248</v>
      </c>
      <c r="G337" s="2">
        <v>2.37</v>
      </c>
      <c r="H337" s="2">
        <v>1.3</v>
      </c>
      <c r="I337" s="2">
        <v>104</v>
      </c>
      <c r="K337" s="2">
        <v>0.02</v>
      </c>
      <c r="L337" s="2">
        <v>7.21</v>
      </c>
      <c r="M337" s="2">
        <v>0.22</v>
      </c>
      <c r="P337" s="2">
        <v>0.173</v>
      </c>
      <c r="T337" s="2">
        <v>20.7</v>
      </c>
      <c r="U337" s="2">
        <v>0.3</v>
      </c>
      <c r="V337" s="2">
        <v>0.47</v>
      </c>
      <c r="X337" s="2">
        <v>31.3</v>
      </c>
      <c r="Y337" s="2">
        <v>0.003</v>
      </c>
      <c r="AA337" s="2">
        <v>13.9</v>
      </c>
      <c r="AC337" s="2">
        <v>0.517</v>
      </c>
      <c r="AE337" s="2">
        <v>3.45</v>
      </c>
      <c r="AG337" s="2">
        <v>0.042</v>
      </c>
      <c r="AH337" s="2">
        <v>0.07</v>
      </c>
      <c r="AI337" s="2">
        <v>0.7</v>
      </c>
      <c r="AJ337" s="2">
        <v>192</v>
      </c>
      <c r="AK337" s="2">
        <v>0.7</v>
      </c>
      <c r="AL337" s="2">
        <v>0.002</v>
      </c>
      <c r="AM337" s="2">
        <v>0.005</v>
      </c>
      <c r="AN337" s="2">
        <v>0.012</v>
      </c>
      <c r="AO337" s="2">
        <v>0.012</v>
      </c>
    </row>
    <row r="338" spans="1:39" ht="12.75">
      <c r="A338" s="2" t="s">
        <v>66</v>
      </c>
      <c r="B338" s="2">
        <v>37728</v>
      </c>
      <c r="C338" s="2">
        <v>830</v>
      </c>
      <c r="D338" s="2">
        <v>21.4</v>
      </c>
      <c r="E338" s="2">
        <v>7.71</v>
      </c>
      <c r="F338" s="2">
        <v>290</v>
      </c>
      <c r="G338" s="2">
        <v>0.25</v>
      </c>
      <c r="H338" s="2">
        <v>1.6</v>
      </c>
      <c r="I338" s="2">
        <v>118</v>
      </c>
      <c r="K338" s="2">
        <v>0.037</v>
      </c>
      <c r="L338" s="2">
        <v>10.4</v>
      </c>
      <c r="M338" s="2">
        <v>0.21</v>
      </c>
      <c r="P338" s="2">
        <v>1.5</v>
      </c>
      <c r="T338" s="2">
        <v>17.3</v>
      </c>
      <c r="U338" s="2">
        <v>6.7</v>
      </c>
      <c r="V338" s="2">
        <v>10.3</v>
      </c>
      <c r="X338" s="2">
        <v>31.9</v>
      </c>
      <c r="Y338" s="2">
        <v>0.002</v>
      </c>
      <c r="AA338" s="2">
        <v>15.2</v>
      </c>
      <c r="AC338" s="2">
        <v>0.539</v>
      </c>
      <c r="AE338" s="2">
        <v>4.08</v>
      </c>
      <c r="AG338" s="2">
        <v>0.04</v>
      </c>
      <c r="AH338" s="2">
        <v>0.3</v>
      </c>
      <c r="AJ338" s="2">
        <v>153</v>
      </c>
      <c r="AL338" s="2">
        <v>0.003</v>
      </c>
      <c r="AM338" s="2">
        <v>0.01</v>
      </c>
    </row>
    <row r="339" spans="1:39" ht="12.75">
      <c r="A339" s="2" t="s">
        <v>66</v>
      </c>
      <c r="B339" s="2">
        <v>38097</v>
      </c>
      <c r="C339" s="2">
        <v>1610</v>
      </c>
      <c r="E339" s="2">
        <v>7.55</v>
      </c>
      <c r="F339" s="2">
        <v>289</v>
      </c>
      <c r="G339" s="2">
        <v>0.54</v>
      </c>
      <c r="I339" s="2">
        <v>114</v>
      </c>
      <c r="K339" s="2">
        <v>0.04</v>
      </c>
      <c r="L339" s="2">
        <v>7.65</v>
      </c>
      <c r="M339" s="2">
        <v>0.26</v>
      </c>
      <c r="T339" s="2">
        <v>24.9</v>
      </c>
      <c r="V339" s="2">
        <v>0.85</v>
      </c>
      <c r="X339" s="2">
        <v>32.5</v>
      </c>
      <c r="AA339" s="2">
        <v>14.7</v>
      </c>
      <c r="AC339" s="2">
        <v>0.503</v>
      </c>
      <c r="AE339" s="2">
        <v>3.79</v>
      </c>
      <c r="AG339" s="2">
        <v>0.034</v>
      </c>
      <c r="AH339" s="2">
        <v>0.19</v>
      </c>
      <c r="AJ339" s="2">
        <v>179</v>
      </c>
      <c r="AL339" s="2">
        <v>0.0003</v>
      </c>
      <c r="AM339" s="2">
        <v>0.011</v>
      </c>
    </row>
    <row r="340" spans="1:38" ht="12.75">
      <c r="A340" s="2" t="s">
        <v>66</v>
      </c>
      <c r="B340" s="2">
        <v>38609</v>
      </c>
      <c r="C340" s="2">
        <v>1115</v>
      </c>
      <c r="E340" s="2">
        <v>7.3</v>
      </c>
      <c r="F340" s="2">
        <v>281</v>
      </c>
      <c r="G340" s="2">
        <v>2.21</v>
      </c>
      <c r="I340" s="2">
        <v>116</v>
      </c>
      <c r="L340" s="2">
        <v>8.57</v>
      </c>
      <c r="M340" s="2">
        <v>0.263</v>
      </c>
      <c r="P340" s="2">
        <v>0.644</v>
      </c>
      <c r="T340" s="2">
        <v>20.8</v>
      </c>
      <c r="V340" s="2">
        <v>0.85</v>
      </c>
      <c r="X340" s="2">
        <v>28.8</v>
      </c>
      <c r="AA340" s="2">
        <v>14.1</v>
      </c>
      <c r="AC340" s="2">
        <v>0.544</v>
      </c>
      <c r="AE340" s="2">
        <v>3.75</v>
      </c>
      <c r="AG340" s="2">
        <v>0.025</v>
      </c>
      <c r="AH340" s="2">
        <v>0.11</v>
      </c>
      <c r="AJ340" s="2">
        <v>151</v>
      </c>
      <c r="AL340" s="2">
        <v>0.0035</v>
      </c>
    </row>
    <row r="341" spans="1:38" ht="12.75">
      <c r="A341" s="2" t="s">
        <v>105</v>
      </c>
      <c r="B341" s="2">
        <v>38609</v>
      </c>
      <c r="C341" s="2">
        <v>1145</v>
      </c>
      <c r="E341" s="2">
        <v>6.72</v>
      </c>
      <c r="F341" s="2">
        <v>426</v>
      </c>
      <c r="G341" s="2">
        <v>1.75</v>
      </c>
      <c r="I341" s="2">
        <v>221</v>
      </c>
      <c r="L341" s="2">
        <v>12.8</v>
      </c>
      <c r="M341" s="2">
        <v>0.19</v>
      </c>
      <c r="P341" s="2">
        <v>0.245</v>
      </c>
      <c r="V341" s="2">
        <v>0.85</v>
      </c>
      <c r="X341" s="2">
        <v>47.7</v>
      </c>
      <c r="AA341" s="2">
        <v>24.9</v>
      </c>
      <c r="AC341" s="2">
        <v>0.547</v>
      </c>
      <c r="AE341" s="2">
        <v>6.16</v>
      </c>
      <c r="AG341" s="2">
        <v>0.013</v>
      </c>
      <c r="AH341" s="2">
        <v>0.21</v>
      </c>
      <c r="AJ341" s="2">
        <v>223</v>
      </c>
      <c r="AL341" s="2">
        <v>0.0035</v>
      </c>
    </row>
    <row r="342" spans="1:38" ht="12.75">
      <c r="A342" s="2" t="s">
        <v>105</v>
      </c>
      <c r="B342" s="2">
        <v>38097</v>
      </c>
      <c r="C342" s="2">
        <v>1510</v>
      </c>
      <c r="E342" s="2">
        <v>7.14</v>
      </c>
      <c r="F342" s="2">
        <v>456</v>
      </c>
      <c r="G342" s="2">
        <v>1.11</v>
      </c>
      <c r="I342" s="2">
        <v>224</v>
      </c>
      <c r="K342" s="2">
        <v>0.04</v>
      </c>
      <c r="L342" s="2">
        <v>12.8</v>
      </c>
      <c r="M342" s="2">
        <v>0.15</v>
      </c>
      <c r="P342" s="2">
        <v>0.268</v>
      </c>
      <c r="V342" s="2">
        <v>0.85</v>
      </c>
      <c r="X342" s="2">
        <v>51.1</v>
      </c>
      <c r="AA342" s="2">
        <v>25.2</v>
      </c>
      <c r="AC342" s="2">
        <v>0.48</v>
      </c>
      <c r="AE342" s="2">
        <v>6.25</v>
      </c>
      <c r="AG342" s="2">
        <v>0.041</v>
      </c>
      <c r="AH342" s="2">
        <v>0.18</v>
      </c>
      <c r="AJ342" s="2">
        <v>267</v>
      </c>
      <c r="AL342" s="2">
        <v>0.0003</v>
      </c>
    </row>
    <row r="343" spans="1:37" ht="12.75">
      <c r="A343" s="2" t="s">
        <v>96</v>
      </c>
      <c r="B343" s="2">
        <v>37022</v>
      </c>
      <c r="C343" s="2">
        <v>1335</v>
      </c>
      <c r="D343" s="2">
        <v>23</v>
      </c>
      <c r="E343" s="2">
        <v>7.4</v>
      </c>
      <c r="F343" s="2">
        <v>223</v>
      </c>
      <c r="G343" s="2">
        <v>2.59</v>
      </c>
      <c r="H343" s="2">
        <v>0.3</v>
      </c>
      <c r="I343" s="2">
        <v>93.3</v>
      </c>
      <c r="K343" s="2">
        <v>0.02</v>
      </c>
      <c r="L343" s="2">
        <v>5.6</v>
      </c>
      <c r="M343" s="2">
        <v>0.284</v>
      </c>
      <c r="P343" s="2">
        <v>0.7</v>
      </c>
      <c r="T343" s="2">
        <v>6.3</v>
      </c>
      <c r="U343" s="2">
        <v>3.5</v>
      </c>
      <c r="V343" s="2">
        <v>2.68</v>
      </c>
      <c r="X343" s="2">
        <v>24.3</v>
      </c>
      <c r="Y343" s="2">
        <v>0.003</v>
      </c>
      <c r="AA343" s="2">
        <v>11.5</v>
      </c>
      <c r="AC343" s="2">
        <v>0.806</v>
      </c>
      <c r="AE343" s="2">
        <v>3.73</v>
      </c>
      <c r="AG343" s="2">
        <v>0.047</v>
      </c>
      <c r="AH343" s="2">
        <v>0.04</v>
      </c>
      <c r="AI343" s="2">
        <v>0.7</v>
      </c>
      <c r="AJ343" s="2">
        <v>128</v>
      </c>
      <c r="AK343" s="2">
        <v>0.7</v>
      </c>
    </row>
    <row r="344" spans="1:41" ht="12.75">
      <c r="A344" s="2" t="s">
        <v>96</v>
      </c>
      <c r="B344" s="2">
        <v>37341</v>
      </c>
      <c r="C344" s="2">
        <v>1325</v>
      </c>
      <c r="D344" s="2">
        <v>22.8</v>
      </c>
      <c r="E344" s="2">
        <v>7.56</v>
      </c>
      <c r="F344" s="2">
        <v>212</v>
      </c>
      <c r="G344" s="2">
        <v>2.23</v>
      </c>
      <c r="H344" s="2">
        <v>0.6</v>
      </c>
      <c r="I344" s="2">
        <v>88.8</v>
      </c>
      <c r="K344" s="2">
        <v>0.02</v>
      </c>
      <c r="L344" s="2">
        <v>5.02</v>
      </c>
      <c r="M344" s="2">
        <v>0.31</v>
      </c>
      <c r="P344" s="2">
        <v>0.8</v>
      </c>
      <c r="T344" s="2">
        <v>4.4</v>
      </c>
      <c r="U344" s="2">
        <v>1.3</v>
      </c>
      <c r="V344" s="2">
        <v>0.5</v>
      </c>
      <c r="X344" s="2">
        <v>22</v>
      </c>
      <c r="Y344" s="2">
        <v>0.002</v>
      </c>
      <c r="AA344" s="2">
        <v>11.3</v>
      </c>
      <c r="AC344" s="2">
        <v>0.719</v>
      </c>
      <c r="AE344" s="2">
        <v>3.6</v>
      </c>
      <c r="AG344" s="2">
        <v>0.082</v>
      </c>
      <c r="AH344" s="2">
        <v>0.04</v>
      </c>
      <c r="AJ344" s="2">
        <v>92</v>
      </c>
      <c r="AL344" s="2">
        <v>0.0005</v>
      </c>
      <c r="AM344" s="2">
        <v>0.023</v>
      </c>
      <c r="AN344" s="2">
        <v>0.022</v>
      </c>
      <c r="AO344" s="2">
        <v>0.022</v>
      </c>
    </row>
    <row r="345" spans="1:38" ht="12.75">
      <c r="A345" s="2" t="s">
        <v>96</v>
      </c>
      <c r="B345" s="2">
        <v>37762</v>
      </c>
      <c r="C345" s="2">
        <v>950</v>
      </c>
      <c r="D345" s="2">
        <v>22.6</v>
      </c>
      <c r="E345" s="2">
        <v>7.27</v>
      </c>
      <c r="F345" s="2">
        <v>214</v>
      </c>
      <c r="G345" s="2">
        <v>2.25</v>
      </c>
      <c r="H345" s="2">
        <v>0.3</v>
      </c>
      <c r="I345" s="2">
        <v>95.6</v>
      </c>
      <c r="K345" s="2">
        <v>0.088</v>
      </c>
      <c r="L345" s="2">
        <v>5.81</v>
      </c>
      <c r="M345" s="2">
        <v>0.43</v>
      </c>
      <c r="P345" s="2">
        <v>0.712</v>
      </c>
      <c r="U345" s="2">
        <v>2.4</v>
      </c>
      <c r="V345" s="2">
        <v>3.7</v>
      </c>
      <c r="X345" s="2">
        <v>21.9</v>
      </c>
      <c r="AA345" s="2">
        <v>10.8</v>
      </c>
      <c r="AC345" s="2">
        <v>0.628</v>
      </c>
      <c r="AE345" s="2">
        <v>3.21</v>
      </c>
      <c r="AG345" s="2">
        <v>0.09</v>
      </c>
      <c r="AH345" s="2">
        <v>0.3</v>
      </c>
      <c r="AJ345" s="2">
        <v>138</v>
      </c>
      <c r="AL345" s="2">
        <v>0.003</v>
      </c>
    </row>
    <row r="346" spans="1:38" ht="12.75">
      <c r="A346" s="2" t="s">
        <v>96</v>
      </c>
      <c r="B346" s="2">
        <v>38532</v>
      </c>
      <c r="C346" s="2">
        <v>1255</v>
      </c>
      <c r="D346" s="2">
        <v>22.6</v>
      </c>
      <c r="E346" s="2">
        <v>7.69</v>
      </c>
      <c r="F346" s="2">
        <v>216</v>
      </c>
      <c r="G346" s="2">
        <v>2.57</v>
      </c>
      <c r="I346" s="2">
        <v>96</v>
      </c>
      <c r="L346" s="2">
        <v>6.58</v>
      </c>
      <c r="M346" s="2">
        <v>0.233</v>
      </c>
      <c r="P346" s="2">
        <v>0.915</v>
      </c>
      <c r="V346" s="2">
        <v>0.85</v>
      </c>
      <c r="X346" s="2">
        <v>24.4</v>
      </c>
      <c r="AA346" s="2">
        <v>11.9</v>
      </c>
      <c r="AC346" s="2">
        <v>0.879</v>
      </c>
      <c r="AE346" s="2">
        <v>3.4</v>
      </c>
      <c r="AH346" s="2">
        <v>0.13</v>
      </c>
      <c r="AJ346" s="2">
        <v>102</v>
      </c>
      <c r="AL346" s="2">
        <v>0.0035</v>
      </c>
    </row>
    <row r="347" spans="1:38" ht="12.75">
      <c r="A347" s="2" t="s">
        <v>96</v>
      </c>
      <c r="B347" s="2">
        <v>38103</v>
      </c>
      <c r="C347" s="2">
        <v>1530</v>
      </c>
      <c r="E347" s="2">
        <v>7.78</v>
      </c>
      <c r="F347" s="2">
        <v>205</v>
      </c>
      <c r="G347" s="2">
        <v>1.85</v>
      </c>
      <c r="I347" s="2">
        <v>93</v>
      </c>
      <c r="K347" s="2">
        <v>0.04</v>
      </c>
      <c r="L347" s="2">
        <v>5.93</v>
      </c>
      <c r="M347" s="2">
        <v>0.31</v>
      </c>
      <c r="P347" s="2">
        <v>0.777</v>
      </c>
      <c r="V347" s="2">
        <v>1.14</v>
      </c>
      <c r="X347" s="2">
        <v>24.2</v>
      </c>
      <c r="AA347" s="2">
        <v>11.5</v>
      </c>
      <c r="AC347" s="2">
        <v>0.684</v>
      </c>
      <c r="AE347" s="2">
        <v>3.46</v>
      </c>
      <c r="AH347" s="2">
        <v>0.11</v>
      </c>
      <c r="AJ347" s="2">
        <v>140</v>
      </c>
      <c r="AL347" s="2">
        <v>0.0003</v>
      </c>
    </row>
    <row r="348" spans="1:37" ht="12.75">
      <c r="A348" s="2" t="s">
        <v>62</v>
      </c>
      <c r="B348" s="2">
        <v>36971</v>
      </c>
      <c r="C348" s="2">
        <v>1330</v>
      </c>
      <c r="D348" s="2">
        <v>21.9</v>
      </c>
      <c r="E348" s="2">
        <v>7.28</v>
      </c>
      <c r="F348" s="2">
        <v>629</v>
      </c>
      <c r="G348" s="2">
        <v>2.2</v>
      </c>
      <c r="H348" s="2">
        <v>0.3</v>
      </c>
      <c r="I348" s="2">
        <v>135</v>
      </c>
      <c r="K348" s="2">
        <v>0.02</v>
      </c>
      <c r="L348" s="2">
        <v>7</v>
      </c>
      <c r="M348" s="2">
        <v>0.385</v>
      </c>
      <c r="P348" s="2">
        <v>0.85</v>
      </c>
      <c r="T348" s="2">
        <v>19.3</v>
      </c>
      <c r="U348" s="2">
        <v>4.3</v>
      </c>
      <c r="V348" s="2">
        <v>3.42</v>
      </c>
      <c r="X348" s="2">
        <v>47.4</v>
      </c>
      <c r="Y348" s="2">
        <v>0.003</v>
      </c>
      <c r="AA348" s="2">
        <v>13.1</v>
      </c>
      <c r="AC348" s="2">
        <v>0.628</v>
      </c>
      <c r="AE348" s="2">
        <v>5.2</v>
      </c>
      <c r="AG348" s="2">
        <v>0.211</v>
      </c>
      <c r="AH348" s="2">
        <v>0.05</v>
      </c>
      <c r="AI348" s="2">
        <v>0.7</v>
      </c>
      <c r="AJ348" s="2">
        <v>212</v>
      </c>
      <c r="AK348" s="2">
        <v>0.7</v>
      </c>
    </row>
    <row r="349" spans="1:41" ht="12.75">
      <c r="A349" s="2" t="s">
        <v>62</v>
      </c>
      <c r="B349" s="2">
        <v>37342</v>
      </c>
      <c r="C349" s="2">
        <v>1330</v>
      </c>
      <c r="D349" s="2">
        <v>22.3</v>
      </c>
      <c r="E349" s="2">
        <v>7.22</v>
      </c>
      <c r="F349" s="2">
        <v>338</v>
      </c>
      <c r="G349" s="2">
        <v>2.35</v>
      </c>
      <c r="H349" s="2">
        <v>0.1</v>
      </c>
      <c r="I349" s="2">
        <v>132</v>
      </c>
      <c r="K349" s="2">
        <v>0.02</v>
      </c>
      <c r="L349" s="2">
        <v>6.87</v>
      </c>
      <c r="M349" s="2">
        <v>0.325</v>
      </c>
      <c r="P349" s="2">
        <v>1.02</v>
      </c>
      <c r="T349" s="2">
        <v>19.6</v>
      </c>
      <c r="U349" s="2">
        <v>0.7</v>
      </c>
      <c r="V349" s="2">
        <v>0.74</v>
      </c>
      <c r="X349" s="2">
        <v>45.5</v>
      </c>
      <c r="Y349" s="2">
        <v>0.003</v>
      </c>
      <c r="AA349" s="2">
        <v>13.1</v>
      </c>
      <c r="AC349" s="2">
        <v>0.604</v>
      </c>
      <c r="AE349" s="2">
        <v>5.37</v>
      </c>
      <c r="AG349" s="2">
        <v>0.23</v>
      </c>
      <c r="AH349" s="2">
        <v>0.078</v>
      </c>
      <c r="AJ349" s="2">
        <v>216</v>
      </c>
      <c r="AL349" s="2">
        <v>0.0005</v>
      </c>
      <c r="AM349" s="2">
        <v>0.023</v>
      </c>
      <c r="AN349" s="2">
        <v>0.005</v>
      </c>
      <c r="AO349" s="2">
        <v>0.005</v>
      </c>
    </row>
    <row r="350" spans="1:37" ht="12.75">
      <c r="A350" s="2" t="s">
        <v>62</v>
      </c>
      <c r="B350" s="2">
        <v>36951</v>
      </c>
      <c r="I350" s="2">
        <v>138</v>
      </c>
      <c r="K350" s="2">
        <v>0.02</v>
      </c>
      <c r="L350" s="2">
        <v>7.2</v>
      </c>
      <c r="M350" s="2">
        <v>0.348</v>
      </c>
      <c r="P350" s="2">
        <v>0.83</v>
      </c>
      <c r="T350" s="2">
        <v>19.3</v>
      </c>
      <c r="V350" s="2">
        <v>3.58</v>
      </c>
      <c r="X350" s="2">
        <v>47.9</v>
      </c>
      <c r="Y350" s="2">
        <v>0.003</v>
      </c>
      <c r="AA350" s="2">
        <v>13.3</v>
      </c>
      <c r="AC350" s="2">
        <v>0.617</v>
      </c>
      <c r="AE350" s="2">
        <v>5.28</v>
      </c>
      <c r="AG350" s="2">
        <v>0.211</v>
      </c>
      <c r="AH350" s="2">
        <v>0.04</v>
      </c>
      <c r="AI350" s="2">
        <v>0.7</v>
      </c>
      <c r="AJ350" s="2">
        <v>212</v>
      </c>
      <c r="AK350" s="2">
        <v>0.7</v>
      </c>
    </row>
    <row r="351" spans="1:37" ht="12.75">
      <c r="A351" s="2" t="s">
        <v>95</v>
      </c>
      <c r="B351" s="2">
        <v>37022</v>
      </c>
      <c r="C351" s="2">
        <v>1415</v>
      </c>
      <c r="D351" s="2">
        <v>22.1</v>
      </c>
      <c r="E351" s="2">
        <v>7.37</v>
      </c>
      <c r="F351" s="2">
        <v>375</v>
      </c>
      <c r="G351" s="2">
        <v>0.29</v>
      </c>
      <c r="H351" s="2">
        <v>2.2</v>
      </c>
      <c r="I351" s="2">
        <v>164</v>
      </c>
      <c r="K351" s="2">
        <v>0.02</v>
      </c>
      <c r="L351" s="2">
        <v>10</v>
      </c>
      <c r="M351" s="2">
        <v>0.357</v>
      </c>
      <c r="P351" s="2">
        <v>0.01</v>
      </c>
      <c r="T351" s="2">
        <v>12.5</v>
      </c>
      <c r="U351" s="2">
        <v>4.9</v>
      </c>
      <c r="V351" s="2">
        <v>2.98</v>
      </c>
      <c r="X351" s="2">
        <v>47.8</v>
      </c>
      <c r="Y351" s="2">
        <v>0.003</v>
      </c>
      <c r="AA351" s="2">
        <v>15.6</v>
      </c>
      <c r="AC351" s="2">
        <v>0.88</v>
      </c>
      <c r="AE351" s="2">
        <v>7.45</v>
      </c>
      <c r="AG351" s="2">
        <v>0.037</v>
      </c>
      <c r="AH351" s="2">
        <v>0.1</v>
      </c>
      <c r="AI351" s="2">
        <v>0.7</v>
      </c>
      <c r="AJ351" s="2">
        <v>202</v>
      </c>
      <c r="AK351" s="2">
        <v>0.7</v>
      </c>
    </row>
    <row r="352" spans="1:41" ht="12.75">
      <c r="A352" s="2" t="s">
        <v>95</v>
      </c>
      <c r="B352" s="2">
        <v>37342</v>
      </c>
      <c r="C352" s="2">
        <v>910</v>
      </c>
      <c r="D352" s="2">
        <v>21.9</v>
      </c>
      <c r="E352" s="2">
        <v>7.55</v>
      </c>
      <c r="F352" s="2">
        <v>363</v>
      </c>
      <c r="G352" s="2">
        <v>0.11</v>
      </c>
      <c r="H352" s="2">
        <v>1</v>
      </c>
      <c r="I352" s="2">
        <v>155</v>
      </c>
      <c r="K352" s="2">
        <v>0.02</v>
      </c>
      <c r="L352" s="2">
        <v>9.96</v>
      </c>
      <c r="M352" s="2">
        <v>0.363</v>
      </c>
      <c r="P352" s="2">
        <v>0.005</v>
      </c>
      <c r="T352" s="2">
        <v>9.7</v>
      </c>
      <c r="U352" s="2">
        <v>1.9</v>
      </c>
      <c r="V352" s="2">
        <v>1.04</v>
      </c>
      <c r="X352" s="2">
        <v>42.9</v>
      </c>
      <c r="Y352" s="2">
        <v>0.001</v>
      </c>
      <c r="AA352" s="2">
        <v>15.6</v>
      </c>
      <c r="AC352" s="2">
        <v>0.774</v>
      </c>
      <c r="AE352" s="2">
        <v>7.24</v>
      </c>
      <c r="AG352" s="2">
        <v>0.054</v>
      </c>
      <c r="AH352" s="2">
        <v>0.263</v>
      </c>
      <c r="AJ352" s="2">
        <v>218</v>
      </c>
      <c r="AL352" s="2">
        <v>0.0005</v>
      </c>
      <c r="AM352" s="2">
        <v>0.023</v>
      </c>
      <c r="AN352" s="2">
        <v>0.012</v>
      </c>
      <c r="AO352" s="2">
        <v>0.012</v>
      </c>
    </row>
    <row r="353" spans="1:39" ht="12.75">
      <c r="A353" s="2" t="s">
        <v>95</v>
      </c>
      <c r="B353" s="2">
        <v>37734</v>
      </c>
      <c r="C353" s="2">
        <v>950</v>
      </c>
      <c r="D353" s="2">
        <v>22.1</v>
      </c>
      <c r="E353" s="2">
        <v>7.53</v>
      </c>
      <c r="F353" s="2">
        <v>354</v>
      </c>
      <c r="G353" s="2">
        <v>0.1</v>
      </c>
      <c r="I353" s="2">
        <v>174</v>
      </c>
      <c r="K353" s="2">
        <v>0.048</v>
      </c>
      <c r="L353" s="2">
        <v>10.1</v>
      </c>
      <c r="M353" s="2">
        <v>0.43</v>
      </c>
      <c r="P353" s="2">
        <v>0.005</v>
      </c>
      <c r="T353" s="2">
        <v>10.6</v>
      </c>
      <c r="U353" s="2">
        <v>9.5</v>
      </c>
      <c r="V353" s="2">
        <v>8.9</v>
      </c>
      <c r="X353" s="2">
        <v>42.3</v>
      </c>
      <c r="AA353" s="2">
        <v>14.8</v>
      </c>
      <c r="AC353" s="2">
        <v>0.757</v>
      </c>
      <c r="AE353" s="2">
        <v>6.85</v>
      </c>
      <c r="AG353" s="2">
        <v>0.08</v>
      </c>
      <c r="AH353" s="2">
        <v>0.3</v>
      </c>
      <c r="AL353" s="2">
        <v>0.003</v>
      </c>
      <c r="AM353" s="2">
        <v>0.017</v>
      </c>
    </row>
    <row r="354" spans="1:39" ht="12.75">
      <c r="A354" s="2" t="s">
        <v>95</v>
      </c>
      <c r="B354" s="2">
        <v>38532</v>
      </c>
      <c r="C354" s="2">
        <v>825</v>
      </c>
      <c r="D354" s="2">
        <v>22.3</v>
      </c>
      <c r="E354" s="2">
        <v>7.6</v>
      </c>
      <c r="F354" s="2">
        <v>363</v>
      </c>
      <c r="G354" s="2">
        <v>0.32</v>
      </c>
      <c r="H354" s="2">
        <v>0.6</v>
      </c>
      <c r="I354" s="2">
        <v>171</v>
      </c>
      <c r="L354" s="2">
        <v>11.2</v>
      </c>
      <c r="M354" s="2">
        <v>0.331</v>
      </c>
      <c r="T354" s="2">
        <v>11.1</v>
      </c>
      <c r="V354" s="2">
        <v>0.85</v>
      </c>
      <c r="X354" s="2">
        <v>44.2</v>
      </c>
      <c r="AA354" s="2">
        <v>15.7</v>
      </c>
      <c r="AC354" s="2">
        <v>0.88</v>
      </c>
      <c r="AE354" s="2">
        <v>6.66</v>
      </c>
      <c r="AG354" s="2">
        <v>0.042</v>
      </c>
      <c r="AH354" s="2">
        <v>0.16</v>
      </c>
      <c r="AJ354" s="2">
        <v>184</v>
      </c>
      <c r="AL354" s="2">
        <v>0.0035</v>
      </c>
      <c r="AM354" s="2">
        <v>0.021</v>
      </c>
    </row>
    <row r="355" spans="1:39" ht="12.75">
      <c r="A355" s="2" t="s">
        <v>95</v>
      </c>
      <c r="B355" s="2">
        <v>38112</v>
      </c>
      <c r="C355" s="2">
        <v>1500</v>
      </c>
      <c r="E355" s="2">
        <v>7.62</v>
      </c>
      <c r="F355" s="2">
        <v>374</v>
      </c>
      <c r="G355" s="2">
        <v>0.57</v>
      </c>
      <c r="I355" s="2">
        <v>167</v>
      </c>
      <c r="K355" s="2">
        <v>0.04</v>
      </c>
      <c r="L355" s="2">
        <v>10.7</v>
      </c>
      <c r="M355" s="2">
        <v>0.37</v>
      </c>
      <c r="T355" s="2">
        <v>11.3</v>
      </c>
      <c r="V355" s="2">
        <v>2.81</v>
      </c>
      <c r="X355" s="2">
        <v>44.5</v>
      </c>
      <c r="AA355" s="2">
        <v>15.4</v>
      </c>
      <c r="AC355" s="2">
        <v>1.2</v>
      </c>
      <c r="AE355" s="2">
        <v>7.88</v>
      </c>
      <c r="AH355" s="2">
        <v>0.4</v>
      </c>
      <c r="AJ355" s="2">
        <v>242</v>
      </c>
      <c r="AL355" s="2">
        <v>0.0003</v>
      </c>
      <c r="AM355" s="2">
        <v>0.019</v>
      </c>
    </row>
    <row r="356" spans="1:41" ht="12.75">
      <c r="A356" s="2" t="s">
        <v>95</v>
      </c>
      <c r="B356" s="2">
        <v>37288</v>
      </c>
      <c r="H356" s="2">
        <v>0.8</v>
      </c>
      <c r="I356" s="2">
        <v>155</v>
      </c>
      <c r="K356" s="2">
        <v>0.02</v>
      </c>
      <c r="L356" s="2">
        <v>9.76</v>
      </c>
      <c r="M356" s="2">
        <v>0.356</v>
      </c>
      <c r="P356" s="2">
        <v>0.009</v>
      </c>
      <c r="V356" s="2">
        <v>1.02</v>
      </c>
      <c r="X356" s="2">
        <v>45.2</v>
      </c>
      <c r="Y356" s="2">
        <v>0.004</v>
      </c>
      <c r="AA356" s="2">
        <v>16.9</v>
      </c>
      <c r="AC356" s="2">
        <v>0.897</v>
      </c>
      <c r="AE356" s="2">
        <v>7.72</v>
      </c>
      <c r="AG356" s="2">
        <v>0.05</v>
      </c>
      <c r="AH356" s="2">
        <v>0.188</v>
      </c>
      <c r="AJ356" s="2">
        <v>176</v>
      </c>
      <c r="AL356" s="2">
        <v>0.0005</v>
      </c>
      <c r="AM356" s="2">
        <v>0.023</v>
      </c>
      <c r="AN356" s="2">
        <v>0.014</v>
      </c>
      <c r="AO356" s="2">
        <v>0.014</v>
      </c>
    </row>
    <row r="357" spans="1:37" ht="12.75">
      <c r="A357" s="2" t="s">
        <v>61</v>
      </c>
      <c r="B357" s="2">
        <v>36950</v>
      </c>
      <c r="C357" s="2">
        <v>1155</v>
      </c>
      <c r="D357" s="2">
        <v>22.3</v>
      </c>
      <c r="E357" s="2">
        <v>7.3</v>
      </c>
      <c r="F357" s="2">
        <v>711</v>
      </c>
      <c r="G357" s="2">
        <v>3.19</v>
      </c>
      <c r="H357" s="2">
        <v>0.4</v>
      </c>
      <c r="I357" s="2">
        <v>151</v>
      </c>
      <c r="K357" s="2">
        <v>0.02</v>
      </c>
      <c r="L357" s="2">
        <v>10.1</v>
      </c>
      <c r="M357" s="2">
        <v>0.51</v>
      </c>
      <c r="P357" s="2">
        <v>6</v>
      </c>
      <c r="T357" s="2">
        <v>10</v>
      </c>
      <c r="U357" s="2">
        <v>16.8</v>
      </c>
      <c r="V357" s="2">
        <v>7.67</v>
      </c>
      <c r="X357" s="2">
        <v>49.4</v>
      </c>
      <c r="Y357" s="2">
        <v>0.003</v>
      </c>
      <c r="AA357" s="2">
        <v>18.8</v>
      </c>
      <c r="AC357" s="2">
        <v>0.615</v>
      </c>
      <c r="AE357" s="2">
        <v>5.59</v>
      </c>
      <c r="AG357" s="2">
        <v>0.054</v>
      </c>
      <c r="AH357" s="2">
        <v>0.04</v>
      </c>
      <c r="AI357" s="2">
        <v>0.7</v>
      </c>
      <c r="AJ357" s="2">
        <v>284</v>
      </c>
      <c r="AK357" s="2">
        <v>0.7</v>
      </c>
    </row>
    <row r="358" spans="1:41" ht="12.75">
      <c r="A358" s="2" t="s">
        <v>61</v>
      </c>
      <c r="B358" s="2">
        <v>37340</v>
      </c>
      <c r="C358" s="2">
        <v>1210</v>
      </c>
      <c r="D358" s="2">
        <v>22.5</v>
      </c>
      <c r="E358" s="2">
        <v>7.3</v>
      </c>
      <c r="F358" s="2">
        <v>386</v>
      </c>
      <c r="G358" s="2">
        <v>2.21</v>
      </c>
      <c r="H358" s="2">
        <v>0.1</v>
      </c>
      <c r="I358" s="2">
        <v>144</v>
      </c>
      <c r="K358" s="2">
        <v>0.02</v>
      </c>
      <c r="L358" s="2">
        <v>10.1</v>
      </c>
      <c r="M358" s="2">
        <v>0.387</v>
      </c>
      <c r="P358" s="2">
        <v>3.84</v>
      </c>
      <c r="T358" s="2">
        <v>11.2</v>
      </c>
      <c r="U358" s="2">
        <v>0.9</v>
      </c>
      <c r="V358" s="2">
        <v>1.01</v>
      </c>
      <c r="X358" s="2">
        <v>46.3</v>
      </c>
      <c r="Y358" s="2">
        <v>0.004</v>
      </c>
      <c r="AA358" s="2">
        <v>16.8</v>
      </c>
      <c r="AC358" s="2">
        <v>1.28</v>
      </c>
      <c r="AE358" s="2">
        <v>7.03</v>
      </c>
      <c r="AG358" s="2">
        <v>0.132</v>
      </c>
      <c r="AH358" s="2">
        <v>0.096</v>
      </c>
      <c r="AJ358" s="2">
        <v>308</v>
      </c>
      <c r="AL358" s="2">
        <v>0.0005</v>
      </c>
      <c r="AM358" s="2">
        <v>0.023</v>
      </c>
      <c r="AN358" s="2">
        <v>0.005</v>
      </c>
      <c r="AO358" s="2">
        <v>0.005</v>
      </c>
    </row>
    <row r="359" spans="1:39" ht="12.75">
      <c r="A359" s="2" t="s">
        <v>61</v>
      </c>
      <c r="B359" s="2">
        <v>37732</v>
      </c>
      <c r="C359" s="2">
        <v>1155</v>
      </c>
      <c r="D359" s="2">
        <v>22.6</v>
      </c>
      <c r="E359" s="2">
        <v>7.36</v>
      </c>
      <c r="F359" s="2">
        <v>412</v>
      </c>
      <c r="G359" s="2">
        <v>3.73</v>
      </c>
      <c r="H359" s="2">
        <v>0.3</v>
      </c>
      <c r="I359" s="2">
        <v>156</v>
      </c>
      <c r="K359" s="2">
        <v>0.037</v>
      </c>
      <c r="L359" s="2">
        <v>13</v>
      </c>
      <c r="M359" s="2">
        <v>0.52</v>
      </c>
      <c r="P359" s="2">
        <v>9.05</v>
      </c>
      <c r="T359" s="2">
        <v>13.4</v>
      </c>
      <c r="U359" s="2">
        <v>0.8</v>
      </c>
      <c r="V359" s="2">
        <v>6.5</v>
      </c>
      <c r="X359" s="2">
        <v>48.4</v>
      </c>
      <c r="Y359" s="2">
        <v>0.002</v>
      </c>
      <c r="AA359" s="2">
        <v>19.3</v>
      </c>
      <c r="AC359" s="2">
        <v>1.79</v>
      </c>
      <c r="AE359" s="2">
        <v>5.97</v>
      </c>
      <c r="AG359" s="2">
        <v>0.06</v>
      </c>
      <c r="AH359" s="2">
        <v>0.5</v>
      </c>
      <c r="AJ359" s="2">
        <v>295</v>
      </c>
      <c r="AL359" s="2">
        <v>0.003</v>
      </c>
      <c r="AM359" s="2">
        <v>0.01</v>
      </c>
    </row>
    <row r="360" spans="1:39" ht="12.75">
      <c r="A360" s="2" t="s">
        <v>61</v>
      </c>
      <c r="B360" s="2">
        <v>38533</v>
      </c>
      <c r="C360" s="2">
        <v>1230</v>
      </c>
      <c r="D360" s="2">
        <v>23.1</v>
      </c>
      <c r="E360" s="2">
        <v>7.64</v>
      </c>
      <c r="F360" s="2">
        <v>467</v>
      </c>
      <c r="G360" s="2">
        <v>5.21</v>
      </c>
      <c r="H360" s="2">
        <v>0.1</v>
      </c>
      <c r="I360" s="2">
        <v>150</v>
      </c>
      <c r="L360" s="2">
        <v>19</v>
      </c>
      <c r="M360" s="2">
        <v>0.39</v>
      </c>
      <c r="P360" s="2">
        <v>16.4</v>
      </c>
      <c r="V360" s="2">
        <v>0.85</v>
      </c>
      <c r="X360" s="2">
        <v>58.5</v>
      </c>
      <c r="AA360" s="2">
        <v>24.6</v>
      </c>
      <c r="AC360" s="2">
        <v>0.596</v>
      </c>
      <c r="AE360" s="2">
        <v>5.52</v>
      </c>
      <c r="AG360" s="2">
        <v>0.044</v>
      </c>
      <c r="AH360" s="2">
        <v>0.11</v>
      </c>
      <c r="AJ360" s="2">
        <v>302</v>
      </c>
      <c r="AL360" s="2">
        <v>0.0035</v>
      </c>
      <c r="AM360" s="2">
        <v>0.011</v>
      </c>
    </row>
    <row r="361" spans="1:38" ht="12.75">
      <c r="A361" s="2" t="s">
        <v>61</v>
      </c>
      <c r="B361" s="2">
        <v>38112</v>
      </c>
      <c r="C361" s="2">
        <v>1405</v>
      </c>
      <c r="D361" s="2">
        <v>22.4</v>
      </c>
      <c r="E361" s="2">
        <v>7.48</v>
      </c>
      <c r="F361" s="2">
        <v>665</v>
      </c>
      <c r="G361" s="2">
        <v>7.47</v>
      </c>
      <c r="I361" s="2">
        <v>163</v>
      </c>
      <c r="K361" s="2">
        <v>0.04</v>
      </c>
      <c r="L361" s="2">
        <v>24.8</v>
      </c>
      <c r="M361" s="2">
        <v>0.57</v>
      </c>
      <c r="P361" s="2">
        <v>27.2</v>
      </c>
      <c r="V361" s="2">
        <v>3.9</v>
      </c>
      <c r="X361" s="2">
        <v>63</v>
      </c>
      <c r="AA361" s="2">
        <v>30.9</v>
      </c>
      <c r="AC361" s="2">
        <v>1.34</v>
      </c>
      <c r="AE361" s="2">
        <v>6.88</v>
      </c>
      <c r="AG361" s="2">
        <v>0.07</v>
      </c>
      <c r="AH361" s="2">
        <v>0.11</v>
      </c>
      <c r="AJ361" s="2">
        <v>458</v>
      </c>
      <c r="AL361" s="2">
        <v>0.0003</v>
      </c>
    </row>
    <row r="362" spans="1:37" ht="12.75">
      <c r="A362" s="2" t="s">
        <v>61</v>
      </c>
      <c r="B362" s="2">
        <v>36951</v>
      </c>
      <c r="H362" s="2">
        <v>0.3</v>
      </c>
      <c r="I362" s="2">
        <v>151</v>
      </c>
      <c r="K362" s="2">
        <v>0.02</v>
      </c>
      <c r="L362" s="2">
        <v>10.2</v>
      </c>
      <c r="M362" s="2">
        <v>0.492</v>
      </c>
      <c r="P362" s="2">
        <v>5.5</v>
      </c>
      <c r="T362" s="2">
        <v>12</v>
      </c>
      <c r="V362" s="2">
        <v>7.13</v>
      </c>
      <c r="X362" s="2">
        <v>47.8</v>
      </c>
      <c r="Y362" s="2">
        <v>0.003</v>
      </c>
      <c r="AA362" s="2">
        <v>17.6</v>
      </c>
      <c r="AC362" s="2">
        <v>0.64</v>
      </c>
      <c r="AE362" s="2">
        <v>5.46</v>
      </c>
      <c r="AG362" s="2">
        <v>0.054</v>
      </c>
      <c r="AH362" s="2">
        <v>0.04</v>
      </c>
      <c r="AI362" s="2">
        <v>0.7</v>
      </c>
      <c r="AJ362" s="2">
        <v>290</v>
      </c>
      <c r="AK362" s="2">
        <v>0.7</v>
      </c>
    </row>
    <row r="363" spans="1:37" ht="12.75">
      <c r="A363" s="2" t="s">
        <v>79</v>
      </c>
      <c r="B363" s="2">
        <v>36916</v>
      </c>
      <c r="C363" s="2">
        <v>1140</v>
      </c>
      <c r="D363" s="2">
        <v>22.5</v>
      </c>
      <c r="E363" s="2">
        <v>7.27</v>
      </c>
      <c r="F363" s="2">
        <v>548</v>
      </c>
      <c r="G363" s="2">
        <v>1.37</v>
      </c>
      <c r="H363" s="2">
        <v>1.5</v>
      </c>
      <c r="I363" s="2">
        <v>141</v>
      </c>
      <c r="K363" s="2">
        <v>0.08</v>
      </c>
      <c r="L363" s="2">
        <v>19.5</v>
      </c>
      <c r="M363" s="2">
        <v>0.247</v>
      </c>
      <c r="P363" s="2">
        <v>0.02</v>
      </c>
      <c r="T363" s="2">
        <v>98.3</v>
      </c>
      <c r="U363" s="2">
        <v>15.8</v>
      </c>
      <c r="V363" s="2">
        <v>18.04</v>
      </c>
      <c r="X363" s="2">
        <v>72.7</v>
      </c>
      <c r="Y363" s="2">
        <v>0.001</v>
      </c>
      <c r="AA363" s="2">
        <v>15.8</v>
      </c>
      <c r="AC363" s="2">
        <v>1.71</v>
      </c>
      <c r="AE363" s="2">
        <v>15.6</v>
      </c>
      <c r="AG363" s="2">
        <v>0.142</v>
      </c>
      <c r="AH363" s="2">
        <v>0.31</v>
      </c>
      <c r="AI363" s="2">
        <v>1.5</v>
      </c>
      <c r="AJ363" s="2">
        <v>380</v>
      </c>
      <c r="AK363" s="2">
        <v>1.5</v>
      </c>
    </row>
    <row r="364" spans="1:41" ht="12.75">
      <c r="A364" s="2" t="s">
        <v>79</v>
      </c>
      <c r="B364" s="2">
        <v>37273</v>
      </c>
      <c r="C364" s="2">
        <v>1505</v>
      </c>
      <c r="D364" s="2">
        <v>23</v>
      </c>
      <c r="F364" s="2">
        <v>506</v>
      </c>
      <c r="G364" s="2">
        <v>0.46</v>
      </c>
      <c r="H364" s="2">
        <v>1.6</v>
      </c>
      <c r="I364" s="2">
        <v>134</v>
      </c>
      <c r="K364" s="2">
        <v>0.02</v>
      </c>
      <c r="L364" s="2">
        <v>20.2</v>
      </c>
      <c r="M364" s="2">
        <v>0.211</v>
      </c>
      <c r="P364" s="2">
        <v>0.01</v>
      </c>
      <c r="T364" s="2">
        <v>89.9</v>
      </c>
      <c r="U364" s="2">
        <v>8.6</v>
      </c>
      <c r="V364" s="2">
        <v>8.78</v>
      </c>
      <c r="X364" s="2">
        <v>62.2</v>
      </c>
      <c r="Y364" s="2">
        <v>0.003</v>
      </c>
      <c r="AA364" s="2">
        <v>11.8</v>
      </c>
      <c r="AC364" s="2">
        <v>1.14</v>
      </c>
      <c r="AE364" s="2">
        <v>11.4</v>
      </c>
      <c r="AG364" s="2">
        <v>0.132</v>
      </c>
      <c r="AH364" s="2">
        <v>0.305</v>
      </c>
      <c r="AI364" s="2">
        <v>1.5</v>
      </c>
      <c r="AJ364" s="2">
        <v>370</v>
      </c>
      <c r="AK364" s="2">
        <v>1.5</v>
      </c>
      <c r="AL364" s="2">
        <v>0.002</v>
      </c>
      <c r="AM364" s="2">
        <v>0.005</v>
      </c>
      <c r="AN364" s="2">
        <v>0.011</v>
      </c>
      <c r="AO364" s="2">
        <v>0.011</v>
      </c>
    </row>
    <row r="365" spans="1:38" ht="12.75">
      <c r="A365" s="2" t="s">
        <v>79</v>
      </c>
      <c r="B365" s="2">
        <v>37734</v>
      </c>
      <c r="C365" s="2">
        <v>1140</v>
      </c>
      <c r="D365" s="2">
        <v>22.3</v>
      </c>
      <c r="E365" s="2">
        <v>7.68</v>
      </c>
      <c r="F365" s="2">
        <v>354</v>
      </c>
      <c r="G365" s="2">
        <v>0.08</v>
      </c>
      <c r="H365" s="2">
        <v>7.2</v>
      </c>
      <c r="I365" s="2">
        <v>109</v>
      </c>
      <c r="K365" s="2">
        <v>0.11</v>
      </c>
      <c r="L365" s="2">
        <v>23.4</v>
      </c>
      <c r="M365" s="2">
        <v>0.34</v>
      </c>
      <c r="P365" s="2">
        <v>0.005</v>
      </c>
      <c r="T365" s="2">
        <v>33.6</v>
      </c>
      <c r="U365" s="2">
        <v>35.2</v>
      </c>
      <c r="V365" s="2">
        <v>34.7</v>
      </c>
      <c r="X365" s="2">
        <v>44.2</v>
      </c>
      <c r="AA365" s="2">
        <v>8.62</v>
      </c>
      <c r="AC365" s="2">
        <v>1.18</v>
      </c>
      <c r="AE365" s="2">
        <v>11.7</v>
      </c>
      <c r="AG365" s="2">
        <v>0.14</v>
      </c>
      <c r="AH365" s="2">
        <v>1</v>
      </c>
      <c r="AJ365" s="2">
        <v>345</v>
      </c>
      <c r="AL365" s="2">
        <v>0.003</v>
      </c>
    </row>
    <row r="366" spans="1:38" ht="12.75">
      <c r="A366" s="2" t="s">
        <v>79</v>
      </c>
      <c r="B366" s="2">
        <v>38084</v>
      </c>
      <c r="C366" s="2">
        <v>1330</v>
      </c>
      <c r="D366" s="2">
        <v>22.1</v>
      </c>
      <c r="E366" s="2">
        <v>7.5</v>
      </c>
      <c r="F366" s="2">
        <v>368</v>
      </c>
      <c r="G366" s="2">
        <v>0.32</v>
      </c>
      <c r="H366" s="2">
        <v>9.1</v>
      </c>
      <c r="I366" s="2">
        <v>139</v>
      </c>
      <c r="K366" s="2">
        <v>0.077</v>
      </c>
      <c r="L366" s="2">
        <v>13</v>
      </c>
      <c r="M366" s="2">
        <v>0.23</v>
      </c>
      <c r="T366" s="2">
        <v>37.5</v>
      </c>
      <c r="U366" s="2">
        <v>21.4</v>
      </c>
      <c r="V366" s="2">
        <v>21.3</v>
      </c>
      <c r="X366" s="2">
        <v>56</v>
      </c>
      <c r="AA366" s="2">
        <v>9.8</v>
      </c>
      <c r="AC366" s="2">
        <v>1.29</v>
      </c>
      <c r="AE366" s="2">
        <v>7.66</v>
      </c>
      <c r="AG366" s="2">
        <v>0.139</v>
      </c>
      <c r="AH366" s="2">
        <v>0.624</v>
      </c>
      <c r="AJ366" s="2">
        <v>238</v>
      </c>
      <c r="AL366" s="2">
        <v>0.0003</v>
      </c>
    </row>
    <row r="367" spans="1:38" ht="12.75">
      <c r="A367" s="2" t="s">
        <v>79</v>
      </c>
      <c r="B367" s="2">
        <v>38449</v>
      </c>
      <c r="C367" s="2">
        <v>1155</v>
      </c>
      <c r="D367" s="2">
        <v>22.6</v>
      </c>
      <c r="E367" s="2">
        <v>7.45</v>
      </c>
      <c r="F367" s="2">
        <v>455</v>
      </c>
      <c r="G367" s="2">
        <v>1.16</v>
      </c>
      <c r="H367" s="2">
        <v>32.8</v>
      </c>
      <c r="I367" s="2">
        <v>152</v>
      </c>
      <c r="K367" s="2">
        <v>0.078</v>
      </c>
      <c r="L367" s="2">
        <v>19.5</v>
      </c>
      <c r="M367" s="2">
        <v>0.265</v>
      </c>
      <c r="P367" s="2">
        <v>0.032</v>
      </c>
      <c r="T367" s="2">
        <v>73.1</v>
      </c>
      <c r="V367" s="2">
        <v>7.02</v>
      </c>
      <c r="X367" s="2">
        <v>68.9</v>
      </c>
      <c r="AA367" s="2">
        <v>10.9</v>
      </c>
      <c r="AC367" s="2">
        <v>1.01</v>
      </c>
      <c r="AE367" s="2">
        <v>10.4</v>
      </c>
      <c r="AG367" s="2">
        <v>0.164</v>
      </c>
      <c r="AH367" s="2">
        <v>0.661</v>
      </c>
      <c r="AJ367" s="2">
        <v>313</v>
      </c>
      <c r="AL367" s="2">
        <v>0.0003</v>
      </c>
    </row>
    <row r="368" spans="1:42" ht="12.75">
      <c r="A368" s="2" t="s">
        <v>103</v>
      </c>
      <c r="B368" s="2">
        <v>28093</v>
      </c>
      <c r="D368" s="2">
        <v>21</v>
      </c>
      <c r="I368" s="2">
        <v>129</v>
      </c>
      <c r="N368" s="2">
        <v>0.1</v>
      </c>
      <c r="O368" s="2">
        <v>0.7</v>
      </c>
      <c r="Q368" s="2">
        <v>0</v>
      </c>
      <c r="R368" s="2">
        <v>0.04</v>
      </c>
      <c r="S368" s="2">
        <v>19.7</v>
      </c>
      <c r="W368" s="2">
        <v>55.8</v>
      </c>
      <c r="Z368" s="2">
        <v>3.4</v>
      </c>
      <c r="AB368" s="2">
        <v>0.22</v>
      </c>
      <c r="AD368" s="2">
        <v>2.8</v>
      </c>
      <c r="AP368" s="2">
        <v>270</v>
      </c>
    </row>
    <row r="369" spans="1:37" ht="12.75">
      <c r="A369" s="2" t="s">
        <v>78</v>
      </c>
      <c r="B369" s="2">
        <v>36916</v>
      </c>
      <c r="C369" s="2">
        <v>1250</v>
      </c>
      <c r="D369" s="2">
        <v>21.6</v>
      </c>
      <c r="E369" s="2">
        <v>7.43</v>
      </c>
      <c r="F369" s="2">
        <v>322</v>
      </c>
      <c r="G369" s="2">
        <v>4.44</v>
      </c>
      <c r="H369" s="2">
        <v>1.1</v>
      </c>
      <c r="I369" s="2">
        <v>117</v>
      </c>
      <c r="K369" s="2">
        <v>0.02</v>
      </c>
      <c r="L369" s="2">
        <v>8.4</v>
      </c>
      <c r="M369" s="2">
        <v>0.111</v>
      </c>
      <c r="P369" s="2">
        <v>0.3</v>
      </c>
      <c r="T369" s="2">
        <v>30</v>
      </c>
      <c r="U369" s="2">
        <v>5.2</v>
      </c>
      <c r="V369" s="2">
        <v>7.76</v>
      </c>
      <c r="X369" s="2">
        <v>52.1</v>
      </c>
      <c r="Y369" s="2">
        <v>0.003</v>
      </c>
      <c r="AA369" s="2">
        <v>4.38</v>
      </c>
      <c r="AC369" s="2">
        <v>0.48</v>
      </c>
      <c r="AE369" s="2">
        <v>6.13</v>
      </c>
      <c r="AG369" s="2">
        <v>0.033</v>
      </c>
      <c r="AH369" s="2">
        <v>0.09</v>
      </c>
      <c r="AI369" s="2">
        <v>1.5</v>
      </c>
      <c r="AJ369" s="2">
        <v>200</v>
      </c>
      <c r="AK369" s="2">
        <v>1.5</v>
      </c>
    </row>
    <row r="370" spans="1:41" ht="12.75">
      <c r="A370" s="2" t="s">
        <v>78</v>
      </c>
      <c r="B370" s="2">
        <v>37266</v>
      </c>
      <c r="C370" s="2">
        <v>1450</v>
      </c>
      <c r="D370" s="2">
        <v>18.5</v>
      </c>
      <c r="E370" s="2">
        <v>7.64</v>
      </c>
      <c r="F370" s="2">
        <v>328</v>
      </c>
      <c r="H370" s="2">
        <v>2</v>
      </c>
      <c r="I370" s="2">
        <v>106</v>
      </c>
      <c r="K370" s="2">
        <v>0.02</v>
      </c>
      <c r="L370" s="2">
        <v>8.7</v>
      </c>
      <c r="M370" s="2">
        <v>0.073</v>
      </c>
      <c r="P370" s="2">
        <v>0.21</v>
      </c>
      <c r="T370" s="2">
        <v>31.9</v>
      </c>
      <c r="U370" s="2">
        <v>0.3</v>
      </c>
      <c r="V370" s="2">
        <v>0.38</v>
      </c>
      <c r="X370" s="2">
        <v>56</v>
      </c>
      <c r="Y370" s="2">
        <v>0.005</v>
      </c>
      <c r="AA370" s="2">
        <v>4.57</v>
      </c>
      <c r="AC370" s="2">
        <v>0.28</v>
      </c>
      <c r="AE370" s="2">
        <v>5.37</v>
      </c>
      <c r="AG370" s="2">
        <v>0.051</v>
      </c>
      <c r="AH370" s="2">
        <v>0.05</v>
      </c>
      <c r="AI370" s="2">
        <v>0.7</v>
      </c>
      <c r="AJ370" s="2">
        <v>222</v>
      </c>
      <c r="AK370" s="2">
        <v>0.7</v>
      </c>
      <c r="AL370" s="2">
        <v>0.002</v>
      </c>
      <c r="AM370" s="2">
        <v>0.005</v>
      </c>
      <c r="AN370" s="2">
        <v>0.013</v>
      </c>
      <c r="AO370" s="2">
        <v>0.013</v>
      </c>
    </row>
    <row r="371" spans="1:42" ht="12.75">
      <c r="A371" s="2" t="s">
        <v>78</v>
      </c>
      <c r="B371" s="2">
        <v>28892</v>
      </c>
      <c r="C371" s="2">
        <v>1335</v>
      </c>
      <c r="D371" s="2">
        <v>14.4</v>
      </c>
      <c r="E371" s="2">
        <v>7.42</v>
      </c>
      <c r="I371" s="2">
        <v>110</v>
      </c>
      <c r="J371" s="2">
        <v>0</v>
      </c>
      <c r="N371" s="2">
        <v>0</v>
      </c>
      <c r="O371" s="2">
        <v>0.05</v>
      </c>
      <c r="Q371" s="2">
        <v>0</v>
      </c>
      <c r="R371" s="2">
        <v>0.022</v>
      </c>
      <c r="S371" s="2">
        <v>28.4</v>
      </c>
      <c r="W371" s="2">
        <v>52</v>
      </c>
      <c r="Z371" s="2">
        <v>4.6</v>
      </c>
      <c r="AB371" s="2">
        <v>0.26</v>
      </c>
      <c r="AD371" s="2">
        <v>4.2</v>
      </c>
      <c r="AF371" s="2">
        <v>0</v>
      </c>
      <c r="AP371" s="2">
        <v>145</v>
      </c>
    </row>
    <row r="372" spans="1:42" ht="12.75">
      <c r="A372" s="2" t="s">
        <v>78</v>
      </c>
      <c r="B372" s="2">
        <v>28989</v>
      </c>
      <c r="C372" s="2">
        <v>1250</v>
      </c>
      <c r="D372" s="2">
        <v>25.1</v>
      </c>
      <c r="E372" s="2">
        <v>7.72</v>
      </c>
      <c r="I372" s="2">
        <v>111</v>
      </c>
      <c r="J372" s="2">
        <v>0</v>
      </c>
      <c r="N372" s="2">
        <v>0</v>
      </c>
      <c r="O372" s="2">
        <v>0.02</v>
      </c>
      <c r="Q372" s="2">
        <v>0</v>
      </c>
      <c r="R372" s="2">
        <v>0.01</v>
      </c>
      <c r="S372" s="2">
        <v>30.7</v>
      </c>
      <c r="W372" s="2">
        <v>51</v>
      </c>
      <c r="Z372" s="2">
        <v>4.6</v>
      </c>
      <c r="AB372" s="2">
        <v>0.27</v>
      </c>
      <c r="AD372" s="2">
        <v>4.6</v>
      </c>
      <c r="AF372" s="2">
        <v>0.22</v>
      </c>
      <c r="AP372" s="2">
        <v>305</v>
      </c>
    </row>
    <row r="373" spans="1:42" ht="12.75">
      <c r="A373" s="2" t="s">
        <v>78</v>
      </c>
      <c r="B373" s="2">
        <v>29102</v>
      </c>
      <c r="C373" s="2">
        <v>1800</v>
      </c>
      <c r="D373" s="2">
        <v>23.7</v>
      </c>
      <c r="E373" s="2">
        <v>6.93</v>
      </c>
      <c r="I373" s="2">
        <v>111</v>
      </c>
      <c r="J373" s="2">
        <v>0</v>
      </c>
      <c r="N373" s="2">
        <v>0</v>
      </c>
      <c r="O373" s="2">
        <v>0.02</v>
      </c>
      <c r="Q373" s="2">
        <v>0</v>
      </c>
      <c r="R373" s="2">
        <v>0</v>
      </c>
      <c r="S373" s="2">
        <v>29.2</v>
      </c>
      <c r="W373" s="2">
        <v>49</v>
      </c>
      <c r="Z373" s="2">
        <v>4.7</v>
      </c>
      <c r="AB373" s="2">
        <v>0.24</v>
      </c>
      <c r="AD373" s="2">
        <v>4.7</v>
      </c>
      <c r="AF373" s="2">
        <v>0.21</v>
      </c>
      <c r="AP373" s="2">
        <v>297</v>
      </c>
    </row>
    <row r="374" spans="1:42" ht="12.75">
      <c r="A374" s="2" t="s">
        <v>78</v>
      </c>
      <c r="B374" s="2">
        <v>29677</v>
      </c>
      <c r="C374" s="2">
        <v>1450</v>
      </c>
      <c r="D374" s="2">
        <v>23.9</v>
      </c>
      <c r="E374" s="2">
        <v>7.32</v>
      </c>
      <c r="I374" s="2">
        <v>119</v>
      </c>
      <c r="J374" s="2">
        <v>0</v>
      </c>
      <c r="N374" s="2">
        <v>0.07</v>
      </c>
      <c r="O374" s="2">
        <v>0.1</v>
      </c>
      <c r="Q374" s="2">
        <v>0</v>
      </c>
      <c r="R374" s="2">
        <v>0.031</v>
      </c>
      <c r="S374" s="2">
        <v>31.3</v>
      </c>
      <c r="W374" s="2">
        <v>50.5</v>
      </c>
      <c r="Z374" s="2">
        <v>5</v>
      </c>
      <c r="AB374" s="2">
        <v>0.3</v>
      </c>
      <c r="AD374" s="2">
        <v>5.3</v>
      </c>
      <c r="AP374" s="2">
        <v>297</v>
      </c>
    </row>
    <row r="375" spans="1:42" ht="12.75">
      <c r="A375" s="2" t="s">
        <v>78</v>
      </c>
      <c r="B375" s="2">
        <v>29894</v>
      </c>
      <c r="C375" s="2">
        <v>1136</v>
      </c>
      <c r="D375" s="2">
        <v>22.3</v>
      </c>
      <c r="E375" s="2">
        <v>7.38</v>
      </c>
      <c r="I375" s="2">
        <v>132</v>
      </c>
      <c r="J375" s="2">
        <v>0</v>
      </c>
      <c r="N375" s="2">
        <v>0.07</v>
      </c>
      <c r="O375" s="2">
        <v>0.03</v>
      </c>
      <c r="Q375" s="2">
        <v>0</v>
      </c>
      <c r="R375" s="2">
        <v>0.018</v>
      </c>
      <c r="S375" s="2">
        <v>33</v>
      </c>
      <c r="W375" s="2">
        <v>52.8</v>
      </c>
      <c r="Z375" s="2">
        <v>5</v>
      </c>
      <c r="AB375" s="2">
        <v>0.33</v>
      </c>
      <c r="AD375" s="2">
        <v>4.7</v>
      </c>
      <c r="AP375" s="2">
        <v>294</v>
      </c>
    </row>
    <row r="376" spans="1:42" ht="12.75">
      <c r="A376" s="2" t="s">
        <v>78</v>
      </c>
      <c r="B376" s="2">
        <v>28254</v>
      </c>
      <c r="D376" s="2">
        <v>24</v>
      </c>
      <c r="I376" s="2">
        <v>108</v>
      </c>
      <c r="N376" s="2">
        <v>0</v>
      </c>
      <c r="O376" s="2">
        <v>0.05</v>
      </c>
      <c r="Q376" s="2">
        <v>0</v>
      </c>
      <c r="R376" s="2">
        <v>0.02</v>
      </c>
      <c r="S376" s="2">
        <v>31</v>
      </c>
      <c r="W376" s="2">
        <v>56.1</v>
      </c>
      <c r="Z376" s="2">
        <v>3.9</v>
      </c>
      <c r="AB376" s="2">
        <v>0.2</v>
      </c>
      <c r="AD376" s="2">
        <v>4.7</v>
      </c>
      <c r="AP376" s="2">
        <v>280</v>
      </c>
    </row>
    <row r="377" spans="1:42" ht="12.75">
      <c r="A377" s="2" t="s">
        <v>78</v>
      </c>
      <c r="B377" s="2">
        <v>29528</v>
      </c>
      <c r="C377" s="2">
        <v>1358</v>
      </c>
      <c r="D377" s="2">
        <v>24</v>
      </c>
      <c r="E377" s="2">
        <v>7.25</v>
      </c>
      <c r="I377" s="2">
        <v>122</v>
      </c>
      <c r="J377" s="2">
        <v>0</v>
      </c>
      <c r="N377" s="2">
        <v>0.08</v>
      </c>
      <c r="O377" s="2">
        <v>0.06</v>
      </c>
      <c r="Q377" s="2">
        <v>0</v>
      </c>
      <c r="R377" s="2">
        <v>0.029</v>
      </c>
      <c r="S377" s="2">
        <v>40.7</v>
      </c>
      <c r="W377" s="2">
        <v>52.1</v>
      </c>
      <c r="Z377" s="2">
        <v>5.8</v>
      </c>
      <c r="AB377" s="2">
        <v>0.37</v>
      </c>
      <c r="AD377" s="2">
        <v>6.4</v>
      </c>
      <c r="AP377" s="2">
        <v>275</v>
      </c>
    </row>
    <row r="378" spans="1:38" ht="12.75">
      <c r="A378" s="2" t="s">
        <v>78</v>
      </c>
      <c r="B378" s="2">
        <v>37740</v>
      </c>
      <c r="C378" s="2">
        <v>1500</v>
      </c>
      <c r="D378" s="2">
        <v>21.6</v>
      </c>
      <c r="E378" s="2">
        <v>7.36</v>
      </c>
      <c r="F378" s="2">
        <v>322</v>
      </c>
      <c r="G378" s="2">
        <v>6.05</v>
      </c>
      <c r="H378" s="2">
        <v>1.9</v>
      </c>
      <c r="I378" s="2">
        <v>173</v>
      </c>
      <c r="K378" s="2">
        <v>0.037</v>
      </c>
      <c r="L378" s="2">
        <v>8.8</v>
      </c>
      <c r="M378" s="2">
        <v>0.14</v>
      </c>
      <c r="P378" s="2">
        <v>0.253</v>
      </c>
      <c r="T378" s="2">
        <v>30.9</v>
      </c>
      <c r="U378" s="2">
        <v>8</v>
      </c>
      <c r="V378" s="2">
        <v>8.2</v>
      </c>
      <c r="X378" s="2">
        <v>50.4</v>
      </c>
      <c r="AA378" s="2">
        <v>4.41</v>
      </c>
      <c r="AC378" s="2">
        <v>0.2</v>
      </c>
      <c r="AE378" s="2">
        <v>5.53</v>
      </c>
      <c r="AG378" s="2">
        <v>0.07</v>
      </c>
      <c r="AH378" s="2">
        <v>0.3</v>
      </c>
      <c r="AJ378" s="2">
        <v>5</v>
      </c>
      <c r="AL378" s="2">
        <v>0.003</v>
      </c>
    </row>
    <row r="379" spans="1:38" ht="12.75">
      <c r="A379" s="2" t="s">
        <v>78</v>
      </c>
      <c r="B379" s="2">
        <v>37740</v>
      </c>
      <c r="C379" s="2">
        <v>1000</v>
      </c>
      <c r="D379" s="2">
        <v>21.6</v>
      </c>
      <c r="E379" s="2">
        <v>7.36</v>
      </c>
      <c r="F379" s="2">
        <v>322</v>
      </c>
      <c r="G379" s="2">
        <v>6.05</v>
      </c>
      <c r="H379" s="2">
        <v>1.9</v>
      </c>
      <c r="I379" s="2">
        <v>128</v>
      </c>
      <c r="K379" s="2">
        <v>0.04</v>
      </c>
      <c r="L379" s="2">
        <v>8.99</v>
      </c>
      <c r="M379" s="2">
        <v>0.1</v>
      </c>
      <c r="P379" s="2">
        <v>0.282</v>
      </c>
      <c r="T379" s="2">
        <v>32.4</v>
      </c>
      <c r="U379" s="2">
        <v>8.2</v>
      </c>
      <c r="V379" s="2">
        <v>11</v>
      </c>
      <c r="X379" s="2">
        <v>50.7</v>
      </c>
      <c r="AA379" s="2">
        <v>4.44</v>
      </c>
      <c r="AC379" s="2">
        <v>0.21</v>
      </c>
      <c r="AE379" s="2">
        <v>5.41</v>
      </c>
      <c r="AG379" s="2">
        <v>0.06</v>
      </c>
      <c r="AH379" s="2">
        <v>0.3</v>
      </c>
      <c r="AJ379" s="2">
        <v>5</v>
      </c>
      <c r="AL379" s="2">
        <v>0.003</v>
      </c>
    </row>
    <row r="380" spans="1:42" ht="12.75">
      <c r="A380" s="2" t="s">
        <v>78</v>
      </c>
      <c r="B380" s="2">
        <v>28157</v>
      </c>
      <c r="D380" s="2">
        <v>20</v>
      </c>
      <c r="I380" s="2">
        <v>131</v>
      </c>
      <c r="N380" s="2">
        <v>0.06</v>
      </c>
      <c r="O380" s="2">
        <v>0.04</v>
      </c>
      <c r="Q380" s="2">
        <v>0</v>
      </c>
      <c r="R380" s="2">
        <v>0.016</v>
      </c>
      <c r="S380" s="2">
        <v>30</v>
      </c>
      <c r="W380" s="2">
        <v>46.6</v>
      </c>
      <c r="Z380" s="2">
        <v>4.7</v>
      </c>
      <c r="AB380" s="2">
        <v>0.34</v>
      </c>
      <c r="AD380" s="2">
        <v>4.2</v>
      </c>
      <c r="AP380" s="2">
        <v>270</v>
      </c>
    </row>
    <row r="381" spans="1:42" ht="12.75">
      <c r="A381" s="2" t="s">
        <v>78</v>
      </c>
      <c r="B381" s="2">
        <v>28340</v>
      </c>
      <c r="D381" s="2">
        <v>25</v>
      </c>
      <c r="E381" s="2">
        <v>7.52</v>
      </c>
      <c r="G381" s="2">
        <v>4.1</v>
      </c>
      <c r="I381" s="2">
        <v>111</v>
      </c>
      <c r="J381" s="2">
        <v>0</v>
      </c>
      <c r="N381" s="2">
        <v>0.14</v>
      </c>
      <c r="O381" s="2">
        <v>0.04</v>
      </c>
      <c r="Q381" s="2">
        <v>0</v>
      </c>
      <c r="R381" s="2">
        <v>0.04</v>
      </c>
      <c r="S381" s="2">
        <v>34</v>
      </c>
      <c r="W381" s="2">
        <v>51.6</v>
      </c>
      <c r="Z381" s="2">
        <v>4.3</v>
      </c>
      <c r="AB381" s="2">
        <v>0.38</v>
      </c>
      <c r="AD381" s="2">
        <v>4.6</v>
      </c>
      <c r="AP381" s="2">
        <v>305</v>
      </c>
    </row>
    <row r="382" spans="1:42" ht="12.75">
      <c r="A382" s="2" t="s">
        <v>78</v>
      </c>
      <c r="B382" s="2">
        <v>28438</v>
      </c>
      <c r="D382" s="2">
        <v>19</v>
      </c>
      <c r="E382" s="2">
        <v>7.5</v>
      </c>
      <c r="G382" s="2">
        <v>5</v>
      </c>
      <c r="I382" s="2">
        <v>104</v>
      </c>
      <c r="N382" s="2">
        <v>0</v>
      </c>
      <c r="O382" s="2">
        <v>0.01</v>
      </c>
      <c r="Q382" s="2">
        <v>0</v>
      </c>
      <c r="R382" s="2">
        <v>0.017</v>
      </c>
      <c r="S382" s="2">
        <v>25.6</v>
      </c>
      <c r="W382" s="2">
        <v>50.4</v>
      </c>
      <c r="Z382" s="2">
        <v>4.5</v>
      </c>
      <c r="AB382" s="2">
        <v>0.62</v>
      </c>
      <c r="AD382" s="2">
        <v>4.4</v>
      </c>
      <c r="AP382" s="2">
        <v>270</v>
      </c>
    </row>
    <row r="383" spans="1:42" ht="12.75">
      <c r="A383" s="2" t="s">
        <v>78</v>
      </c>
      <c r="B383" s="2">
        <v>28529</v>
      </c>
      <c r="D383" s="2">
        <v>9</v>
      </c>
      <c r="E383" s="2">
        <v>7.5</v>
      </c>
      <c r="G383" s="2">
        <v>8.6</v>
      </c>
      <c r="I383" s="2">
        <v>115</v>
      </c>
      <c r="J383" s="2">
        <v>0</v>
      </c>
      <c r="N383" s="2">
        <v>0.11</v>
      </c>
      <c r="O383" s="2">
        <v>0.01</v>
      </c>
      <c r="Q383" s="2">
        <v>0</v>
      </c>
      <c r="R383" s="2">
        <v>0.026</v>
      </c>
      <c r="S383" s="2">
        <v>31.8</v>
      </c>
      <c r="W383" s="2">
        <v>48.8</v>
      </c>
      <c r="Z383" s="2">
        <v>4.8</v>
      </c>
      <c r="AB383" s="2">
        <v>0.69</v>
      </c>
      <c r="AD383" s="2">
        <v>5</v>
      </c>
      <c r="AP383" s="2">
        <v>200</v>
      </c>
    </row>
    <row r="384" spans="1:42" ht="12.75">
      <c r="A384" s="2" t="s">
        <v>78</v>
      </c>
      <c r="B384" s="2">
        <v>28712</v>
      </c>
      <c r="C384" s="2">
        <v>1115</v>
      </c>
      <c r="D384" s="2">
        <v>24</v>
      </c>
      <c r="E384" s="2">
        <v>7.6</v>
      </c>
      <c r="I384" s="2">
        <v>106</v>
      </c>
      <c r="J384" s="2">
        <v>0</v>
      </c>
      <c r="N384" s="2">
        <v>0</v>
      </c>
      <c r="O384" s="2">
        <v>0.06</v>
      </c>
      <c r="Q384" s="2">
        <v>0</v>
      </c>
      <c r="R384" s="2">
        <v>0.026</v>
      </c>
      <c r="S384" s="2">
        <v>29.3</v>
      </c>
      <c r="W384" s="2">
        <v>49.7</v>
      </c>
      <c r="Z384" s="2">
        <v>4.4</v>
      </c>
      <c r="AB384" s="2">
        <v>0.59</v>
      </c>
      <c r="AD384" s="2">
        <v>4.6</v>
      </c>
      <c r="AP384" s="2">
        <v>240</v>
      </c>
    </row>
    <row r="385" spans="1:42" ht="12.75">
      <c r="A385" s="2" t="s">
        <v>78</v>
      </c>
      <c r="B385" s="2">
        <v>28800</v>
      </c>
      <c r="C385" s="2">
        <v>1230</v>
      </c>
      <c r="D385" s="2">
        <v>20</v>
      </c>
      <c r="E385" s="2">
        <v>7.52</v>
      </c>
      <c r="I385" s="2">
        <v>107</v>
      </c>
      <c r="J385" s="2">
        <v>0.01</v>
      </c>
      <c r="N385" s="2">
        <v>0</v>
      </c>
      <c r="O385" s="2">
        <v>0.03</v>
      </c>
      <c r="Q385" s="2">
        <v>0</v>
      </c>
      <c r="R385" s="2">
        <v>0.037</v>
      </c>
      <c r="S385" s="2">
        <v>23.6</v>
      </c>
      <c r="W385" s="2">
        <v>47.1</v>
      </c>
      <c r="Z385" s="2">
        <v>4.2</v>
      </c>
      <c r="AB385" s="2">
        <v>0.31</v>
      </c>
      <c r="AD385" s="2">
        <v>4.2</v>
      </c>
      <c r="AP385" s="2">
        <v>211</v>
      </c>
    </row>
    <row r="386" spans="1:42" ht="12.75">
      <c r="A386" s="2" t="s">
        <v>78</v>
      </c>
      <c r="B386" s="2">
        <v>29360</v>
      </c>
      <c r="C386" s="2">
        <v>1410</v>
      </c>
      <c r="D386" s="2">
        <v>24.8</v>
      </c>
      <c r="E386" s="2">
        <v>7.68</v>
      </c>
      <c r="I386" s="2">
        <v>116</v>
      </c>
      <c r="N386" s="2">
        <v>0.09</v>
      </c>
      <c r="O386" s="2">
        <v>0.05</v>
      </c>
      <c r="Q386" s="2">
        <v>0</v>
      </c>
      <c r="R386" s="2">
        <v>0.031</v>
      </c>
      <c r="W386" s="2">
        <v>49.1</v>
      </c>
      <c r="Z386" s="2">
        <v>5.6</v>
      </c>
      <c r="AB386" s="2">
        <v>0.39</v>
      </c>
      <c r="AD386" s="2">
        <v>4.8</v>
      </c>
      <c r="AP386" s="2">
        <v>318</v>
      </c>
    </row>
    <row r="387" spans="1:30" ht="12.75">
      <c r="A387" s="2" t="s">
        <v>78</v>
      </c>
      <c r="B387" s="2">
        <v>28065</v>
      </c>
      <c r="D387" s="2">
        <v>17</v>
      </c>
      <c r="I387" s="2">
        <v>121</v>
      </c>
      <c r="N387" s="2">
        <v>0.44</v>
      </c>
      <c r="O387" s="2">
        <v>0.06</v>
      </c>
      <c r="Q387" s="2">
        <v>0</v>
      </c>
      <c r="R387" s="2">
        <v>0.016</v>
      </c>
      <c r="S387" s="2">
        <v>41.1</v>
      </c>
      <c r="W387" s="2">
        <v>44.3</v>
      </c>
      <c r="Z387" s="2">
        <v>4.1</v>
      </c>
      <c r="AB387" s="2">
        <v>0.22</v>
      </c>
      <c r="AD387" s="2">
        <v>4.1</v>
      </c>
    </row>
    <row r="388" spans="1:38" ht="12.75">
      <c r="A388" s="2" t="s">
        <v>78</v>
      </c>
      <c r="B388" s="2">
        <v>38510</v>
      </c>
      <c r="C388" s="2">
        <v>1100</v>
      </c>
      <c r="D388" s="2">
        <v>21.5</v>
      </c>
      <c r="E388" s="2">
        <v>7.64</v>
      </c>
      <c r="F388" s="2">
        <v>321</v>
      </c>
      <c r="G388" s="2">
        <v>3.59</v>
      </c>
      <c r="I388" s="2">
        <v>119</v>
      </c>
      <c r="L388" s="2">
        <v>10.1</v>
      </c>
      <c r="M388" s="2">
        <v>0.072</v>
      </c>
      <c r="P388" s="2">
        <v>0.348</v>
      </c>
      <c r="T388" s="2">
        <v>33.3</v>
      </c>
      <c r="V388" s="2">
        <v>0.85</v>
      </c>
      <c r="X388" s="2">
        <v>55.8</v>
      </c>
      <c r="AA388" s="2">
        <v>4.41</v>
      </c>
      <c r="AC388" s="2">
        <v>0.27</v>
      </c>
      <c r="AE388" s="2">
        <v>5.51</v>
      </c>
      <c r="AG388" s="2">
        <v>0.034</v>
      </c>
      <c r="AH388" s="2">
        <v>0.27</v>
      </c>
      <c r="AJ388" s="2">
        <v>175</v>
      </c>
      <c r="AL388" s="2">
        <v>0.0035</v>
      </c>
    </row>
    <row r="389" spans="1:38" ht="12.75">
      <c r="A389" s="2" t="s">
        <v>78</v>
      </c>
      <c r="B389" s="2">
        <v>38085</v>
      </c>
      <c r="C389" s="2">
        <v>1410</v>
      </c>
      <c r="D389" s="2">
        <v>21.7</v>
      </c>
      <c r="E389" s="2">
        <v>7.53</v>
      </c>
      <c r="F389" s="2">
        <v>324</v>
      </c>
      <c r="G389" s="2">
        <v>4.01</v>
      </c>
      <c r="I389" s="2">
        <v>119</v>
      </c>
      <c r="K389" s="2">
        <v>0.04</v>
      </c>
      <c r="L389" s="2">
        <v>9.44</v>
      </c>
      <c r="M389" s="2">
        <v>0.04</v>
      </c>
      <c r="P389" s="2">
        <v>0.296</v>
      </c>
      <c r="T389" s="2">
        <v>40.7</v>
      </c>
      <c r="U389" s="2">
        <v>1.4</v>
      </c>
      <c r="V389" s="2">
        <v>3.84</v>
      </c>
      <c r="X389" s="2">
        <v>53.4</v>
      </c>
      <c r="AA389" s="2">
        <v>4.85</v>
      </c>
      <c r="AC389" s="2">
        <v>0.19</v>
      </c>
      <c r="AE389" s="2">
        <v>5.56</v>
      </c>
      <c r="AH389" s="2">
        <v>0.11</v>
      </c>
      <c r="AJ389" s="2">
        <v>220</v>
      </c>
      <c r="AL389" s="2">
        <v>0.0003</v>
      </c>
    </row>
    <row r="390" spans="1:41" ht="12.75">
      <c r="A390" s="2" t="s">
        <v>100</v>
      </c>
      <c r="B390" s="2">
        <v>37390</v>
      </c>
      <c r="C390" s="2">
        <v>1140</v>
      </c>
      <c r="D390" s="2">
        <v>21.6</v>
      </c>
      <c r="E390" s="2">
        <v>7.33</v>
      </c>
      <c r="F390" s="2">
        <v>349</v>
      </c>
      <c r="G390" s="2">
        <v>3.02</v>
      </c>
      <c r="H390" s="2">
        <v>0.6</v>
      </c>
      <c r="I390" s="2">
        <v>136</v>
      </c>
      <c r="K390" s="2">
        <v>0.02</v>
      </c>
      <c r="L390" s="2">
        <v>6.77</v>
      </c>
      <c r="M390" s="2">
        <v>0.151</v>
      </c>
      <c r="P390" s="2">
        <v>0.455</v>
      </c>
      <c r="T390" s="2">
        <v>19.6</v>
      </c>
      <c r="U390" s="2">
        <v>0.3</v>
      </c>
      <c r="V390" s="2">
        <v>0.52</v>
      </c>
      <c r="X390" s="2">
        <v>49.9</v>
      </c>
      <c r="Y390" s="2">
        <v>0.001</v>
      </c>
      <c r="AA390" s="2">
        <v>9.13</v>
      </c>
      <c r="AC390" s="2">
        <v>0.509</v>
      </c>
      <c r="AE390" s="2">
        <v>4.82</v>
      </c>
      <c r="AG390" s="2">
        <v>0.054</v>
      </c>
      <c r="AH390" s="2">
        <v>0.046</v>
      </c>
      <c r="AJ390" s="2">
        <v>210</v>
      </c>
      <c r="AL390" s="2">
        <v>0.0005</v>
      </c>
      <c r="AM390" s="2">
        <v>0.023</v>
      </c>
      <c r="AN390" s="2">
        <v>0.005</v>
      </c>
      <c r="AO390" s="2">
        <v>0.005</v>
      </c>
    </row>
    <row r="391" spans="1:38" ht="12.75">
      <c r="A391" s="2" t="s">
        <v>100</v>
      </c>
      <c r="B391" s="2">
        <v>37999</v>
      </c>
      <c r="C391" s="2">
        <v>1300</v>
      </c>
      <c r="E391" s="2">
        <v>7.21</v>
      </c>
      <c r="F391" s="2">
        <v>351</v>
      </c>
      <c r="I391" s="2">
        <v>172</v>
      </c>
      <c r="K391" s="2">
        <v>0.04</v>
      </c>
      <c r="L391" s="2">
        <v>7.33</v>
      </c>
      <c r="M391" s="2">
        <v>0.19</v>
      </c>
      <c r="P391" s="2">
        <v>0.437</v>
      </c>
      <c r="T391" s="2">
        <v>22.6</v>
      </c>
      <c r="V391" s="2">
        <v>2.37</v>
      </c>
      <c r="X391" s="2">
        <v>61.8</v>
      </c>
      <c r="AA391" s="2">
        <v>8.92</v>
      </c>
      <c r="AC391" s="2">
        <v>0.603</v>
      </c>
      <c r="AE391" s="2">
        <v>5.48</v>
      </c>
      <c r="AH391" s="2">
        <v>0.2</v>
      </c>
      <c r="AJ391" s="2">
        <v>228</v>
      </c>
      <c r="AL391" s="2">
        <v>0.0014</v>
      </c>
    </row>
    <row r="392" spans="1:38" ht="12.75">
      <c r="A392" s="2" t="s">
        <v>100</v>
      </c>
      <c r="B392" s="2">
        <v>37999</v>
      </c>
      <c r="C392" s="2">
        <v>1600</v>
      </c>
      <c r="E392" s="2">
        <v>7.21</v>
      </c>
      <c r="F392" s="2">
        <v>351</v>
      </c>
      <c r="I392" s="2">
        <v>170</v>
      </c>
      <c r="K392" s="2">
        <v>0.04</v>
      </c>
      <c r="L392" s="2">
        <v>7.47</v>
      </c>
      <c r="M392" s="2">
        <v>0.2</v>
      </c>
      <c r="P392" s="2">
        <v>0.444</v>
      </c>
      <c r="T392" s="2">
        <v>21.4</v>
      </c>
      <c r="V392" s="2">
        <v>0.87</v>
      </c>
      <c r="X392" s="2">
        <v>61.7</v>
      </c>
      <c r="AA392" s="2">
        <v>8.9</v>
      </c>
      <c r="AC392" s="2">
        <v>0.6</v>
      </c>
      <c r="AE392" s="2">
        <v>5.41</v>
      </c>
      <c r="AG392" s="2">
        <v>0.07</v>
      </c>
      <c r="AH392" s="2">
        <v>0.11</v>
      </c>
      <c r="AJ392" s="2">
        <v>260</v>
      </c>
      <c r="AL392" s="2">
        <v>0.0014</v>
      </c>
    </row>
    <row r="393" spans="1:38" ht="12.75">
      <c r="A393" s="2" t="s">
        <v>100</v>
      </c>
      <c r="B393" s="2">
        <v>38439</v>
      </c>
      <c r="C393" s="2">
        <v>1500</v>
      </c>
      <c r="E393" s="2">
        <v>7.04</v>
      </c>
      <c r="F393" s="2">
        <v>484</v>
      </c>
      <c r="G393" s="2">
        <v>0.09</v>
      </c>
      <c r="I393" s="2">
        <v>216</v>
      </c>
      <c r="K393" s="2">
        <v>0.04</v>
      </c>
      <c r="L393" s="2">
        <v>9.95</v>
      </c>
      <c r="M393" s="2">
        <v>0.19</v>
      </c>
      <c r="P393" s="2">
        <v>0.856</v>
      </c>
      <c r="T393" s="2">
        <v>17.2</v>
      </c>
      <c r="V393" s="2">
        <v>0.85</v>
      </c>
      <c r="X393" s="2">
        <v>86.4</v>
      </c>
      <c r="AA393" s="2">
        <v>7.31</v>
      </c>
      <c r="AC393" s="2">
        <v>0.512</v>
      </c>
      <c r="AE393" s="2">
        <v>5.18</v>
      </c>
      <c r="AH393" s="2">
        <v>0.638</v>
      </c>
      <c r="AJ393" s="2">
        <v>243</v>
      </c>
      <c r="AL393" s="2">
        <v>0.0003</v>
      </c>
    </row>
    <row r="394" spans="1:37" ht="12.75">
      <c r="A394" s="2" t="s">
        <v>54</v>
      </c>
      <c r="B394" s="2">
        <v>36866</v>
      </c>
      <c r="C394" s="2">
        <v>1315</v>
      </c>
      <c r="D394" s="2">
        <v>22.1</v>
      </c>
      <c r="E394" s="2">
        <v>6.58</v>
      </c>
      <c r="F394" s="2">
        <v>488</v>
      </c>
      <c r="G394" s="2">
        <v>5.85</v>
      </c>
      <c r="H394" s="2">
        <v>500</v>
      </c>
      <c r="I394" s="2">
        <v>837</v>
      </c>
      <c r="K394" s="2">
        <v>0.02</v>
      </c>
      <c r="L394" s="2">
        <v>7.1</v>
      </c>
      <c r="M394" s="2">
        <v>0.02</v>
      </c>
      <c r="P394" s="2">
        <v>0.07</v>
      </c>
      <c r="T394" s="2">
        <v>0.8</v>
      </c>
      <c r="U394" s="2">
        <v>24.1</v>
      </c>
      <c r="V394" s="2">
        <v>5.96</v>
      </c>
      <c r="X394" s="2">
        <v>476</v>
      </c>
      <c r="Y394" s="2">
        <v>0.015</v>
      </c>
      <c r="AA394" s="2">
        <v>5.22</v>
      </c>
      <c r="AC394" s="2">
        <v>1.15</v>
      </c>
      <c r="AE394" s="2">
        <v>4.2</v>
      </c>
      <c r="AG394" s="2">
        <v>1.33</v>
      </c>
      <c r="AH394" s="2">
        <v>0.06</v>
      </c>
      <c r="AI394" s="2">
        <v>985</v>
      </c>
      <c r="AJ394" s="2">
        <v>264</v>
      </c>
      <c r="AK394" s="2">
        <v>64</v>
      </c>
    </row>
    <row r="395" spans="1:37" ht="12.75">
      <c r="A395" s="2" t="s">
        <v>54</v>
      </c>
      <c r="B395" s="2">
        <v>36956</v>
      </c>
      <c r="C395" s="2">
        <v>1205</v>
      </c>
      <c r="D395" s="2">
        <v>21.6</v>
      </c>
      <c r="E395" s="2">
        <v>6.82</v>
      </c>
      <c r="F395" s="2">
        <v>484</v>
      </c>
      <c r="G395" s="2">
        <v>6.03</v>
      </c>
      <c r="H395" s="2">
        <v>450</v>
      </c>
      <c r="I395" s="2">
        <v>760</v>
      </c>
      <c r="K395" s="2">
        <v>0.02</v>
      </c>
      <c r="L395" s="2">
        <v>6.1</v>
      </c>
      <c r="M395" s="2">
        <v>0.15</v>
      </c>
      <c r="P395" s="2">
        <v>0.07</v>
      </c>
      <c r="T395" s="2">
        <v>1.5</v>
      </c>
      <c r="U395" s="2">
        <v>124</v>
      </c>
      <c r="V395" s="2">
        <v>4.02</v>
      </c>
      <c r="X395" s="2">
        <v>362</v>
      </c>
      <c r="Y395" s="2">
        <v>0.009</v>
      </c>
      <c r="AA395" s="2">
        <v>3.52</v>
      </c>
      <c r="AC395" s="2">
        <v>0.45</v>
      </c>
      <c r="AE395" s="2">
        <v>4.41</v>
      </c>
      <c r="AG395" s="2">
        <v>1.4</v>
      </c>
      <c r="AH395" s="2">
        <v>0.1</v>
      </c>
      <c r="AI395" s="2">
        <v>700</v>
      </c>
      <c r="AJ395" s="2">
        <v>282</v>
      </c>
      <c r="AK395" s="2">
        <v>71</v>
      </c>
    </row>
    <row r="396" spans="1:37" ht="12.75">
      <c r="A396" s="2" t="s">
        <v>54</v>
      </c>
      <c r="B396" s="2">
        <v>37047</v>
      </c>
      <c r="C396" s="2">
        <v>1120</v>
      </c>
      <c r="D396" s="2">
        <v>21.9</v>
      </c>
      <c r="E396" s="2">
        <v>6.93</v>
      </c>
      <c r="F396" s="2">
        <v>486</v>
      </c>
      <c r="G396" s="2">
        <v>5.09</v>
      </c>
      <c r="H396" s="2">
        <v>310</v>
      </c>
      <c r="I396" s="2">
        <v>254</v>
      </c>
      <c r="K396" s="2">
        <v>0.02</v>
      </c>
      <c r="L396" s="2">
        <v>7.7</v>
      </c>
      <c r="M396" s="2">
        <v>0.069</v>
      </c>
      <c r="P396" s="2">
        <v>0.07</v>
      </c>
      <c r="T396" s="2">
        <v>3</v>
      </c>
      <c r="U396" s="2">
        <v>5.2</v>
      </c>
      <c r="V396" s="2">
        <v>4.88</v>
      </c>
      <c r="X396" s="2">
        <v>163</v>
      </c>
      <c r="Y396" s="2">
        <v>0.003</v>
      </c>
      <c r="AA396" s="2">
        <v>2.01</v>
      </c>
      <c r="AC396" s="2">
        <v>0.16</v>
      </c>
      <c r="AE396" s="2">
        <v>4.51</v>
      </c>
      <c r="AG396" s="2">
        <v>0.406</v>
      </c>
      <c r="AH396" s="2">
        <v>0.04</v>
      </c>
      <c r="AI396" s="2">
        <v>246</v>
      </c>
      <c r="AJ396" s="2">
        <v>274</v>
      </c>
      <c r="AK396" s="2">
        <v>17</v>
      </c>
    </row>
    <row r="397" spans="1:37" ht="12.75">
      <c r="A397" s="2" t="s">
        <v>54</v>
      </c>
      <c r="B397" s="2">
        <v>37139</v>
      </c>
      <c r="C397" s="2">
        <v>1040</v>
      </c>
      <c r="D397" s="2">
        <v>22.1</v>
      </c>
      <c r="E397" s="2">
        <v>6.9</v>
      </c>
      <c r="F397" s="2">
        <v>480</v>
      </c>
      <c r="G397" s="2">
        <v>6.5</v>
      </c>
      <c r="H397" s="2">
        <v>35</v>
      </c>
      <c r="I397" s="2">
        <v>249</v>
      </c>
      <c r="K397" s="2">
        <v>0.02</v>
      </c>
      <c r="L397" s="2">
        <v>6.3</v>
      </c>
      <c r="M397" s="2">
        <v>0.062</v>
      </c>
      <c r="P397" s="2">
        <v>0.07</v>
      </c>
      <c r="T397" s="2">
        <v>0.8</v>
      </c>
      <c r="U397" s="2">
        <v>1</v>
      </c>
      <c r="V397" s="2">
        <v>1</v>
      </c>
      <c r="X397" s="2">
        <v>123</v>
      </c>
      <c r="Y397" s="2">
        <v>0.002</v>
      </c>
      <c r="AA397" s="2">
        <v>1.66</v>
      </c>
      <c r="AC397" s="2">
        <v>0.092</v>
      </c>
      <c r="AE397" s="2">
        <v>5.69</v>
      </c>
      <c r="AG397" s="2">
        <v>0.193</v>
      </c>
      <c r="AH397" s="2">
        <v>0.09</v>
      </c>
      <c r="AI397" s="2">
        <v>65.5</v>
      </c>
      <c r="AJ397" s="2">
        <v>282</v>
      </c>
      <c r="AK397" s="2">
        <v>9.5</v>
      </c>
    </row>
    <row r="398" spans="1:39" ht="12.75">
      <c r="A398" s="2" t="s">
        <v>54</v>
      </c>
      <c r="B398" s="2">
        <v>37229</v>
      </c>
      <c r="C398" s="2">
        <v>910</v>
      </c>
      <c r="D398" s="2">
        <v>21.7</v>
      </c>
      <c r="E398" s="2">
        <v>7.04</v>
      </c>
      <c r="F398" s="2">
        <v>482</v>
      </c>
      <c r="G398" s="2">
        <v>5.47</v>
      </c>
      <c r="H398" s="2">
        <v>32</v>
      </c>
      <c r="I398" s="2">
        <v>271</v>
      </c>
      <c r="K398" s="2">
        <v>0.02</v>
      </c>
      <c r="L398" s="2">
        <v>5.34</v>
      </c>
      <c r="M398" s="2">
        <v>0.047</v>
      </c>
      <c r="P398" s="2">
        <v>0.06</v>
      </c>
      <c r="T398" s="2">
        <v>1.4</v>
      </c>
      <c r="U398" s="2">
        <v>2.7</v>
      </c>
      <c r="V398" s="2">
        <v>7.01</v>
      </c>
      <c r="X398" s="2">
        <v>122</v>
      </c>
      <c r="Y398" s="2">
        <v>0.004</v>
      </c>
      <c r="AA398" s="2">
        <v>1.53</v>
      </c>
      <c r="AC398" s="2">
        <v>0.16</v>
      </c>
      <c r="AE398" s="2">
        <v>4.1</v>
      </c>
      <c r="AG398" s="2">
        <v>0.21</v>
      </c>
      <c r="AH398" s="2">
        <v>0.07</v>
      </c>
      <c r="AI398" s="2">
        <v>39</v>
      </c>
      <c r="AJ398" s="2">
        <v>198</v>
      </c>
      <c r="AK398" s="2">
        <v>39</v>
      </c>
      <c r="AL398" s="2">
        <v>0.002</v>
      </c>
      <c r="AM398" s="2">
        <v>0.005</v>
      </c>
    </row>
    <row r="399" spans="1:41" ht="12.75">
      <c r="A399" s="2" t="s">
        <v>54</v>
      </c>
      <c r="B399" s="2">
        <v>37327</v>
      </c>
      <c r="C399" s="2">
        <v>1135</v>
      </c>
      <c r="D399" s="2">
        <v>21.8</v>
      </c>
      <c r="E399" s="2">
        <v>7.04</v>
      </c>
      <c r="F399" s="2">
        <v>481</v>
      </c>
      <c r="G399" s="2">
        <v>5.47</v>
      </c>
      <c r="H399" s="2">
        <v>15</v>
      </c>
      <c r="I399" s="2">
        <v>262</v>
      </c>
      <c r="K399" s="2">
        <v>0.02</v>
      </c>
      <c r="L399" s="2">
        <v>5.22</v>
      </c>
      <c r="M399" s="2">
        <v>0.09</v>
      </c>
      <c r="P399" s="2">
        <v>0.069</v>
      </c>
      <c r="T399" s="2">
        <v>1.5</v>
      </c>
      <c r="U399" s="2">
        <v>0.3</v>
      </c>
      <c r="V399" s="2">
        <v>0.57</v>
      </c>
      <c r="X399" s="2">
        <v>128</v>
      </c>
      <c r="Y399" s="2">
        <v>0.005</v>
      </c>
      <c r="AA399" s="2">
        <v>1.67</v>
      </c>
      <c r="AC399" s="2">
        <v>0.16</v>
      </c>
      <c r="AE399" s="2">
        <v>4.62</v>
      </c>
      <c r="AG399" s="2">
        <v>0.144</v>
      </c>
      <c r="AH399" s="2">
        <v>0.04</v>
      </c>
      <c r="AJ399" s="2">
        <v>282</v>
      </c>
      <c r="AL399" s="2">
        <v>0.0005</v>
      </c>
      <c r="AM399" s="2">
        <v>0.023</v>
      </c>
      <c r="AN399" s="2">
        <v>0.005</v>
      </c>
      <c r="AO399" s="2">
        <v>0.005</v>
      </c>
    </row>
    <row r="400" spans="1:41" ht="12.75">
      <c r="A400" s="2" t="s">
        <v>54</v>
      </c>
      <c r="B400" s="2">
        <v>37411</v>
      </c>
      <c r="C400" s="2">
        <v>1140</v>
      </c>
      <c r="D400" s="2">
        <v>21.9</v>
      </c>
      <c r="E400" s="2">
        <v>6.95</v>
      </c>
      <c r="F400" s="2">
        <v>484</v>
      </c>
      <c r="G400" s="2">
        <v>5.81</v>
      </c>
      <c r="H400" s="2">
        <v>13</v>
      </c>
      <c r="I400" s="2">
        <v>235</v>
      </c>
      <c r="K400" s="2">
        <v>0.02</v>
      </c>
      <c r="L400" s="2">
        <v>5.99</v>
      </c>
      <c r="M400" s="2">
        <v>0.073</v>
      </c>
      <c r="P400" s="2">
        <v>0.065</v>
      </c>
      <c r="T400" s="2">
        <v>1.5</v>
      </c>
      <c r="U400" s="2">
        <v>0.4</v>
      </c>
      <c r="V400" s="2">
        <v>0.38</v>
      </c>
      <c r="X400" s="2">
        <v>113</v>
      </c>
      <c r="Y400" s="2">
        <v>0.001</v>
      </c>
      <c r="AA400" s="2">
        <v>1.54</v>
      </c>
      <c r="AC400" s="2">
        <v>0.16</v>
      </c>
      <c r="AE400" s="2">
        <v>4.25</v>
      </c>
      <c r="AG400" s="2">
        <v>0.097</v>
      </c>
      <c r="AH400" s="2">
        <v>0.046</v>
      </c>
      <c r="AJ400" s="2">
        <v>280</v>
      </c>
      <c r="AL400" s="2">
        <v>0.0001</v>
      </c>
      <c r="AM400" s="2">
        <v>0.023</v>
      </c>
      <c r="AN400" s="2">
        <v>0.005</v>
      </c>
      <c r="AO400" s="2">
        <v>0.005</v>
      </c>
    </row>
    <row r="401" spans="1:39" ht="12.75">
      <c r="A401" s="2" t="s">
        <v>54</v>
      </c>
      <c r="B401" s="2">
        <v>37593</v>
      </c>
      <c r="C401" s="2">
        <v>1205</v>
      </c>
      <c r="D401" s="2">
        <v>21.7</v>
      </c>
      <c r="E401" s="2">
        <v>6.98</v>
      </c>
      <c r="F401" s="2">
        <v>478</v>
      </c>
      <c r="G401" s="2">
        <v>6.18</v>
      </c>
      <c r="H401" s="2">
        <v>18.1</v>
      </c>
      <c r="I401" s="2">
        <v>236</v>
      </c>
      <c r="K401" s="2">
        <v>0.037</v>
      </c>
      <c r="L401" s="2">
        <v>6.14</v>
      </c>
      <c r="M401" s="2">
        <v>0.09</v>
      </c>
      <c r="P401" s="2">
        <v>0.07</v>
      </c>
      <c r="T401" s="2">
        <v>0.6</v>
      </c>
      <c r="U401" s="2">
        <v>1</v>
      </c>
      <c r="V401" s="2">
        <v>4.5</v>
      </c>
      <c r="X401" s="2">
        <v>105</v>
      </c>
      <c r="Y401" s="2">
        <v>0.003</v>
      </c>
      <c r="AA401" s="2">
        <v>1.46</v>
      </c>
      <c r="AC401" s="2">
        <v>0.048</v>
      </c>
      <c r="AE401" s="2">
        <v>4.38</v>
      </c>
      <c r="AG401" s="2">
        <v>0.11</v>
      </c>
      <c r="AH401" s="2">
        <v>0.2</v>
      </c>
      <c r="AJ401" s="2">
        <v>279</v>
      </c>
      <c r="AL401" s="2">
        <v>0.003</v>
      </c>
      <c r="AM401" s="2">
        <v>0.01</v>
      </c>
    </row>
    <row r="402" spans="1:41" ht="12.75">
      <c r="A402" s="2" t="s">
        <v>54</v>
      </c>
      <c r="B402" s="2">
        <v>37503</v>
      </c>
      <c r="C402" s="2">
        <v>1030</v>
      </c>
      <c r="D402" s="2">
        <v>21.9</v>
      </c>
      <c r="E402" s="2">
        <v>7.1</v>
      </c>
      <c r="F402" s="2">
        <v>475</v>
      </c>
      <c r="G402" s="2">
        <v>5.98</v>
      </c>
      <c r="H402" s="2">
        <v>21</v>
      </c>
      <c r="I402" s="2">
        <v>248</v>
      </c>
      <c r="K402" s="2">
        <v>0.02</v>
      </c>
      <c r="L402" s="2">
        <v>5.22</v>
      </c>
      <c r="M402" s="2">
        <v>0.046</v>
      </c>
      <c r="P402" s="2">
        <v>0.066</v>
      </c>
      <c r="T402" s="2">
        <v>1.1</v>
      </c>
      <c r="U402" s="2">
        <v>0.3</v>
      </c>
      <c r="V402" s="2">
        <v>0.53</v>
      </c>
      <c r="X402" s="2">
        <v>121</v>
      </c>
      <c r="Y402" s="2">
        <v>0.006</v>
      </c>
      <c r="AA402" s="2">
        <v>1.65</v>
      </c>
      <c r="AC402" s="2">
        <v>0.16</v>
      </c>
      <c r="AE402" s="2">
        <v>4.48</v>
      </c>
      <c r="AG402" s="2">
        <v>0.114</v>
      </c>
      <c r="AH402" s="2">
        <v>0.16</v>
      </c>
      <c r="AJ402" s="2">
        <v>286</v>
      </c>
      <c r="AL402" s="2">
        <v>0.0005</v>
      </c>
      <c r="AM402" s="2">
        <v>0.023</v>
      </c>
      <c r="AN402" s="2">
        <v>0.005</v>
      </c>
      <c r="AO402" s="2">
        <v>0.005</v>
      </c>
    </row>
    <row r="403" spans="1:39" ht="12.75">
      <c r="A403" s="2" t="s">
        <v>54</v>
      </c>
      <c r="B403" s="2">
        <v>37685</v>
      </c>
      <c r="C403" s="2">
        <v>955</v>
      </c>
      <c r="D403" s="2">
        <v>21.8</v>
      </c>
      <c r="E403" s="2">
        <v>6.98</v>
      </c>
      <c r="F403" s="2">
        <v>471</v>
      </c>
      <c r="G403" s="2">
        <v>6.63</v>
      </c>
      <c r="H403" s="2">
        <v>13.3</v>
      </c>
      <c r="I403" s="2">
        <v>254</v>
      </c>
      <c r="K403" s="2">
        <v>0.037</v>
      </c>
      <c r="L403" s="2">
        <v>6.96</v>
      </c>
      <c r="M403" s="2">
        <v>0.07</v>
      </c>
      <c r="P403" s="2">
        <v>0.069</v>
      </c>
      <c r="T403" s="2">
        <v>0.5</v>
      </c>
      <c r="U403" s="2">
        <v>3.6</v>
      </c>
      <c r="V403" s="2">
        <v>0.9</v>
      </c>
      <c r="X403" s="2">
        <v>102</v>
      </c>
      <c r="Y403" s="2">
        <v>0.002</v>
      </c>
      <c r="AA403" s="2">
        <v>1.36</v>
      </c>
      <c r="AC403" s="2">
        <v>0.048</v>
      </c>
      <c r="AE403" s="2">
        <v>4.45</v>
      </c>
      <c r="AG403" s="2">
        <v>0.12</v>
      </c>
      <c r="AH403" s="2">
        <v>0.2</v>
      </c>
      <c r="AJ403" s="2">
        <v>67</v>
      </c>
      <c r="AL403" s="2">
        <v>0.003</v>
      </c>
      <c r="AM403" s="2">
        <v>0.01</v>
      </c>
    </row>
    <row r="404" spans="1:38" ht="12.75">
      <c r="A404" s="2" t="s">
        <v>54</v>
      </c>
      <c r="B404" s="2">
        <v>37775</v>
      </c>
      <c r="C404" s="2">
        <v>1155</v>
      </c>
      <c r="D404" s="2">
        <v>21.9</v>
      </c>
      <c r="E404" s="2">
        <v>6.96</v>
      </c>
      <c r="F404" s="2">
        <v>463</v>
      </c>
      <c r="G404" s="2">
        <v>6.29</v>
      </c>
      <c r="H404" s="2">
        <v>6.9</v>
      </c>
      <c r="I404" s="2">
        <v>246</v>
      </c>
      <c r="K404" s="2">
        <v>0.04</v>
      </c>
      <c r="L404" s="2">
        <v>6.95</v>
      </c>
      <c r="M404" s="2">
        <v>0.1</v>
      </c>
      <c r="P404" s="2">
        <v>0.065</v>
      </c>
      <c r="U404" s="2">
        <v>4</v>
      </c>
      <c r="V404" s="2">
        <v>1.7</v>
      </c>
      <c r="X404" s="2">
        <v>103</v>
      </c>
      <c r="AA404" s="2">
        <v>1.5</v>
      </c>
      <c r="AC404" s="2">
        <v>0.048</v>
      </c>
      <c r="AE404" s="2">
        <v>4.31</v>
      </c>
      <c r="AG404" s="2">
        <v>0.1</v>
      </c>
      <c r="AH404" s="2">
        <v>0.3</v>
      </c>
      <c r="AJ404" s="2">
        <v>225</v>
      </c>
      <c r="AL404" s="2">
        <v>0.003</v>
      </c>
    </row>
    <row r="405" spans="1:38" ht="12.75">
      <c r="A405" s="2" t="s">
        <v>54</v>
      </c>
      <c r="B405" s="2">
        <v>38506</v>
      </c>
      <c r="C405" s="2">
        <v>845</v>
      </c>
      <c r="D405" s="2">
        <v>21.8</v>
      </c>
      <c r="E405" s="2">
        <v>6.93</v>
      </c>
      <c r="F405" s="2">
        <v>471</v>
      </c>
      <c r="G405" s="2">
        <v>6.32</v>
      </c>
      <c r="H405" s="2">
        <v>13.4</v>
      </c>
      <c r="I405" s="2">
        <v>255</v>
      </c>
      <c r="L405" s="2">
        <v>6.34</v>
      </c>
      <c r="M405" s="2">
        <v>0.076</v>
      </c>
      <c r="V405" s="2">
        <v>0.85</v>
      </c>
      <c r="X405" s="2">
        <v>105</v>
      </c>
      <c r="AA405" s="2">
        <v>1.43</v>
      </c>
      <c r="AC405" s="2">
        <v>0.033</v>
      </c>
      <c r="AE405" s="2">
        <v>3.57</v>
      </c>
      <c r="AH405" s="2">
        <v>0.745</v>
      </c>
      <c r="AJ405" s="2">
        <v>266</v>
      </c>
      <c r="AL405" s="2">
        <v>0.0035</v>
      </c>
    </row>
    <row r="406" spans="1:38" ht="12.75">
      <c r="A406" s="2" t="s">
        <v>54</v>
      </c>
      <c r="B406" s="2">
        <v>37957</v>
      </c>
      <c r="C406" s="2">
        <v>1320</v>
      </c>
      <c r="D406" s="2">
        <v>21.8</v>
      </c>
      <c r="E406" s="2">
        <v>6.72</v>
      </c>
      <c r="F406" s="2">
        <v>464</v>
      </c>
      <c r="G406" s="2">
        <v>6.81</v>
      </c>
      <c r="I406" s="2">
        <v>257</v>
      </c>
      <c r="K406" s="2">
        <v>0.04</v>
      </c>
      <c r="L406" s="2">
        <v>5.03</v>
      </c>
      <c r="M406" s="2">
        <v>0.04</v>
      </c>
      <c r="V406" s="2">
        <v>0.93</v>
      </c>
      <c r="X406" s="2">
        <v>98.9</v>
      </c>
      <c r="AA406" s="2">
        <v>1.44</v>
      </c>
      <c r="AC406" s="2">
        <v>0.069</v>
      </c>
      <c r="AE406" s="2">
        <v>3.97</v>
      </c>
      <c r="AH406" s="2">
        <v>0.11</v>
      </c>
      <c r="AJ406" s="2">
        <v>230</v>
      </c>
      <c r="AL406" s="2">
        <v>0.0003</v>
      </c>
    </row>
    <row r="407" spans="1:38" ht="12.75">
      <c r="A407" s="2" t="s">
        <v>54</v>
      </c>
      <c r="B407" s="2">
        <v>38232</v>
      </c>
      <c r="C407" s="2">
        <v>1035</v>
      </c>
      <c r="D407" s="2">
        <v>21.9</v>
      </c>
      <c r="E407" s="2">
        <v>6.93</v>
      </c>
      <c r="F407" s="2">
        <v>458</v>
      </c>
      <c r="G407" s="2">
        <v>7.69</v>
      </c>
      <c r="H407" s="2">
        <v>7.6</v>
      </c>
      <c r="I407" s="2">
        <v>259</v>
      </c>
      <c r="K407" s="2">
        <v>0.04</v>
      </c>
      <c r="L407" s="2">
        <v>5.4</v>
      </c>
      <c r="M407" s="2">
        <v>0.1</v>
      </c>
      <c r="V407" s="2">
        <v>1.5</v>
      </c>
      <c r="X407" s="2">
        <v>98.3</v>
      </c>
      <c r="AA407" s="2">
        <v>1.4</v>
      </c>
      <c r="AC407" s="2">
        <v>0.048</v>
      </c>
      <c r="AE407" s="2">
        <v>3.8</v>
      </c>
      <c r="AH407" s="2">
        <v>0.2</v>
      </c>
      <c r="AJ407" s="2">
        <v>270</v>
      </c>
      <c r="AL407" s="2">
        <v>0.0003</v>
      </c>
    </row>
    <row r="408" spans="1:38" ht="12.75">
      <c r="A408" s="2" t="s">
        <v>54</v>
      </c>
      <c r="B408" s="2">
        <v>38597</v>
      </c>
      <c r="C408" s="2">
        <v>1150</v>
      </c>
      <c r="D408" s="2">
        <v>21.8</v>
      </c>
      <c r="E408" s="2">
        <v>6.91</v>
      </c>
      <c r="F408" s="2">
        <v>483</v>
      </c>
      <c r="G408" s="2">
        <v>6.85</v>
      </c>
      <c r="I408" s="2">
        <v>252</v>
      </c>
      <c r="L408" s="2">
        <v>7.55</v>
      </c>
      <c r="M408" s="2">
        <v>0.047</v>
      </c>
      <c r="V408" s="2">
        <v>0.85</v>
      </c>
      <c r="X408" s="2">
        <v>99.5</v>
      </c>
      <c r="AA408" s="2">
        <v>1.47</v>
      </c>
      <c r="AC408" s="2">
        <v>0.24</v>
      </c>
      <c r="AE408" s="2">
        <v>3.85</v>
      </c>
      <c r="AH408" s="2">
        <v>0.15</v>
      </c>
      <c r="AJ408" s="2">
        <v>256</v>
      </c>
      <c r="AL408" s="2">
        <v>0.0035</v>
      </c>
    </row>
    <row r="409" spans="1:38" ht="12.75">
      <c r="A409" s="2" t="s">
        <v>54</v>
      </c>
      <c r="B409" s="2">
        <v>38688</v>
      </c>
      <c r="C409" s="2">
        <v>1225</v>
      </c>
      <c r="D409" s="2">
        <v>21.6</v>
      </c>
      <c r="E409" s="2">
        <v>6.94</v>
      </c>
      <c r="F409" s="2">
        <v>481</v>
      </c>
      <c r="G409" s="2">
        <v>6.3</v>
      </c>
      <c r="I409" s="2">
        <v>253</v>
      </c>
      <c r="L409" s="2">
        <v>5.86</v>
      </c>
      <c r="M409" s="2">
        <v>0.04</v>
      </c>
      <c r="V409" s="2">
        <v>0.85</v>
      </c>
      <c r="X409" s="2">
        <v>105</v>
      </c>
      <c r="AA409" s="2">
        <v>1.6</v>
      </c>
      <c r="AC409" s="2">
        <v>0.11</v>
      </c>
      <c r="AE409" s="2">
        <v>4.33</v>
      </c>
      <c r="AH409" s="2">
        <v>0.18</v>
      </c>
      <c r="AJ409" s="2">
        <v>280</v>
      </c>
      <c r="AL409" s="2">
        <v>0.0035</v>
      </c>
    </row>
    <row r="410" spans="1:38" ht="12.75">
      <c r="A410" s="2" t="s">
        <v>54</v>
      </c>
      <c r="B410" s="2">
        <v>38323</v>
      </c>
      <c r="C410" s="2">
        <v>1205</v>
      </c>
      <c r="D410" s="2">
        <v>21.8</v>
      </c>
      <c r="E410" s="2">
        <v>6.95</v>
      </c>
      <c r="F410" s="2">
        <v>439</v>
      </c>
      <c r="G410" s="2">
        <v>6.97</v>
      </c>
      <c r="H410" s="2">
        <v>6.2</v>
      </c>
      <c r="I410" s="2">
        <v>242</v>
      </c>
      <c r="K410" s="2">
        <v>0.04</v>
      </c>
      <c r="L410" s="2">
        <v>7.57</v>
      </c>
      <c r="M410" s="2">
        <v>0.1</v>
      </c>
      <c r="V410" s="2">
        <v>0.85</v>
      </c>
      <c r="X410" s="2">
        <v>87.7</v>
      </c>
      <c r="AA410" s="2">
        <v>1.31</v>
      </c>
      <c r="AC410" s="2">
        <v>0.095</v>
      </c>
      <c r="AE410" s="2">
        <v>3.7</v>
      </c>
      <c r="AG410" s="2">
        <v>0.15</v>
      </c>
      <c r="AH410" s="2">
        <v>0.16</v>
      </c>
      <c r="AJ410" s="2">
        <v>260</v>
      </c>
      <c r="AL410" s="2">
        <v>0.0003</v>
      </c>
    </row>
    <row r="411" spans="1:38" ht="12.75">
      <c r="A411" s="2" t="s">
        <v>54</v>
      </c>
      <c r="B411" s="2">
        <v>38870</v>
      </c>
      <c r="C411" s="2">
        <v>1120</v>
      </c>
      <c r="D411" s="2">
        <v>21.6</v>
      </c>
      <c r="E411" s="2">
        <v>7.02</v>
      </c>
      <c r="F411" s="2">
        <v>488</v>
      </c>
      <c r="G411" s="2">
        <v>7.03</v>
      </c>
      <c r="I411" s="2">
        <v>257</v>
      </c>
      <c r="L411" s="2">
        <v>6.36</v>
      </c>
      <c r="M411" s="2">
        <v>0.058</v>
      </c>
      <c r="V411" s="2">
        <v>0.85</v>
      </c>
      <c r="X411" s="2">
        <v>10.6</v>
      </c>
      <c r="AA411" s="2">
        <v>1.52</v>
      </c>
      <c r="AC411" s="2">
        <v>0.083</v>
      </c>
      <c r="AE411" s="2">
        <v>4.23</v>
      </c>
      <c r="AH411" s="2">
        <v>0.48</v>
      </c>
      <c r="AJ411" s="2">
        <v>259</v>
      </c>
      <c r="AL411" s="2">
        <v>0.0022</v>
      </c>
    </row>
    <row r="412" spans="1:38" ht="12.75">
      <c r="A412" s="2" t="s">
        <v>54</v>
      </c>
      <c r="B412" s="2">
        <v>38140</v>
      </c>
      <c r="C412" s="2">
        <v>1050</v>
      </c>
      <c r="D412" s="2">
        <v>21.9</v>
      </c>
      <c r="E412" s="2">
        <v>6.93</v>
      </c>
      <c r="F412" s="2">
        <v>464</v>
      </c>
      <c r="G412" s="2">
        <v>6.58</v>
      </c>
      <c r="H412" s="2">
        <v>6.8</v>
      </c>
      <c r="I412" s="2">
        <v>253</v>
      </c>
      <c r="K412" s="2">
        <v>0.04</v>
      </c>
      <c r="L412" s="2">
        <v>4.66</v>
      </c>
      <c r="M412" s="2">
        <v>0.05</v>
      </c>
      <c r="V412" s="2">
        <v>0.85</v>
      </c>
      <c r="X412" s="2">
        <v>99.9</v>
      </c>
      <c r="AA412" s="2">
        <v>1.41</v>
      </c>
      <c r="AC412" s="2">
        <v>0.048</v>
      </c>
      <c r="AE412" s="2">
        <v>3.95</v>
      </c>
      <c r="AH412" s="2">
        <v>0.29</v>
      </c>
      <c r="AJ412" s="2">
        <v>275</v>
      </c>
      <c r="AL412" s="2">
        <v>0.0003</v>
      </c>
    </row>
    <row r="413" spans="1:38" ht="12.75">
      <c r="A413" s="2" t="s">
        <v>54</v>
      </c>
      <c r="B413" s="2">
        <v>38048</v>
      </c>
      <c r="C413" s="2">
        <v>1045</v>
      </c>
      <c r="D413" s="2">
        <v>21.8</v>
      </c>
      <c r="E413" s="2">
        <v>6.86</v>
      </c>
      <c r="F413" s="2">
        <v>465</v>
      </c>
      <c r="G413" s="2">
        <v>6.27</v>
      </c>
      <c r="H413" s="2">
        <v>9.4</v>
      </c>
      <c r="I413" s="2">
        <v>251</v>
      </c>
      <c r="K413" s="2">
        <v>0.04</v>
      </c>
      <c r="L413" s="2">
        <v>5.09</v>
      </c>
      <c r="M413" s="2">
        <v>0.05</v>
      </c>
      <c r="P413" s="2">
        <v>0.052</v>
      </c>
      <c r="U413" s="2">
        <v>2.7</v>
      </c>
      <c r="V413" s="2">
        <v>0.85</v>
      </c>
      <c r="X413" s="2">
        <v>111</v>
      </c>
      <c r="AA413" s="2">
        <v>1.57</v>
      </c>
      <c r="AC413" s="2">
        <v>0.048</v>
      </c>
      <c r="AE413" s="2">
        <v>4.54</v>
      </c>
      <c r="AG413" s="2">
        <v>0.106</v>
      </c>
      <c r="AH413" s="2">
        <v>0.11</v>
      </c>
      <c r="AJ413" s="2">
        <v>258</v>
      </c>
      <c r="AL413" s="2">
        <v>0.0003</v>
      </c>
    </row>
    <row r="414" spans="1:38" ht="12.75">
      <c r="A414" s="2" t="s">
        <v>54</v>
      </c>
      <c r="B414" s="2">
        <v>38778</v>
      </c>
      <c r="C414" s="2">
        <v>1205</v>
      </c>
      <c r="D414" s="2">
        <v>21.7</v>
      </c>
      <c r="E414" s="2">
        <v>7.09</v>
      </c>
      <c r="F414" s="2">
        <v>486</v>
      </c>
      <c r="G414" s="2">
        <v>6.41</v>
      </c>
      <c r="I414" s="2">
        <v>254</v>
      </c>
      <c r="L414" s="2">
        <v>6.49</v>
      </c>
      <c r="M414" s="2">
        <v>0.036</v>
      </c>
      <c r="V414" s="2">
        <v>0.85</v>
      </c>
      <c r="X414" s="2">
        <v>95.8</v>
      </c>
      <c r="AA414" s="2">
        <v>1.44</v>
      </c>
      <c r="AC414" s="2">
        <v>0.1</v>
      </c>
      <c r="AE414" s="2">
        <v>4.11</v>
      </c>
      <c r="AH414" s="2">
        <v>0.2</v>
      </c>
      <c r="AJ414" s="2">
        <v>247</v>
      </c>
      <c r="AL414" s="2">
        <v>0.0035</v>
      </c>
    </row>
    <row r="415" spans="1:38" ht="12.75">
      <c r="A415" s="2" t="s">
        <v>54</v>
      </c>
      <c r="B415" s="2">
        <v>37869</v>
      </c>
      <c r="C415" s="2">
        <v>1035</v>
      </c>
      <c r="D415" s="2">
        <v>22</v>
      </c>
      <c r="E415" s="2">
        <v>6.86</v>
      </c>
      <c r="F415" s="2">
        <v>457</v>
      </c>
      <c r="G415" s="2">
        <v>6.76</v>
      </c>
      <c r="I415" s="2">
        <v>244</v>
      </c>
      <c r="K415" s="2">
        <v>0.073</v>
      </c>
      <c r="L415" s="2">
        <v>5.85</v>
      </c>
      <c r="M415" s="2">
        <v>0.06</v>
      </c>
      <c r="V415" s="2">
        <v>1.89</v>
      </c>
      <c r="X415" s="2">
        <v>93.3</v>
      </c>
      <c r="AA415" s="2">
        <v>1.38</v>
      </c>
      <c r="AC415" s="2">
        <v>0.42</v>
      </c>
      <c r="AE415" s="2">
        <v>4.01</v>
      </c>
      <c r="AH415" s="2">
        <v>0.24</v>
      </c>
      <c r="AJ415" s="2">
        <v>231</v>
      </c>
      <c r="AL415" s="2">
        <v>0.003</v>
      </c>
    </row>
    <row r="416" spans="1:38" ht="12.75">
      <c r="A416" s="2" t="s">
        <v>54</v>
      </c>
      <c r="B416" s="2">
        <v>38415</v>
      </c>
      <c r="C416" s="2">
        <v>1400</v>
      </c>
      <c r="D416" s="2">
        <v>21.8</v>
      </c>
      <c r="E416" s="2">
        <v>6.8</v>
      </c>
      <c r="F416" s="2">
        <v>451</v>
      </c>
      <c r="G416" s="2">
        <v>7.24</v>
      </c>
      <c r="H416" s="2">
        <v>7.6</v>
      </c>
      <c r="I416" s="2">
        <v>250</v>
      </c>
      <c r="K416" s="2">
        <v>0.04</v>
      </c>
      <c r="L416" s="2">
        <v>6.19</v>
      </c>
      <c r="M416" s="2">
        <v>0.096</v>
      </c>
      <c r="V416" s="2">
        <v>0.85</v>
      </c>
      <c r="X416" s="2">
        <v>95.1</v>
      </c>
      <c r="AA416" s="2">
        <v>1.38</v>
      </c>
      <c r="AC416" s="2">
        <v>0.14</v>
      </c>
      <c r="AE416" s="2">
        <v>3.79</v>
      </c>
      <c r="AH416" s="2">
        <v>0.11</v>
      </c>
      <c r="AJ416" s="2">
        <v>248</v>
      </c>
      <c r="AL416" s="2">
        <v>0.0003</v>
      </c>
    </row>
    <row r="417" spans="1:41" ht="12.75">
      <c r="A417" s="2" t="s">
        <v>99</v>
      </c>
      <c r="B417" s="2">
        <v>37384</v>
      </c>
      <c r="C417" s="2">
        <v>1425</v>
      </c>
      <c r="D417" s="2">
        <v>22</v>
      </c>
      <c r="E417" s="2">
        <v>5.99</v>
      </c>
      <c r="F417" s="2">
        <v>316</v>
      </c>
      <c r="G417" s="2">
        <v>4.06</v>
      </c>
      <c r="H417" s="2">
        <v>22</v>
      </c>
      <c r="I417" s="2">
        <v>175</v>
      </c>
      <c r="K417" s="2">
        <v>0.02</v>
      </c>
      <c r="L417" s="2">
        <v>7.06</v>
      </c>
      <c r="M417" s="2">
        <v>0.171</v>
      </c>
      <c r="P417" s="2">
        <v>0.268</v>
      </c>
      <c r="T417" s="2">
        <v>27.1</v>
      </c>
      <c r="U417" s="2">
        <v>0.4</v>
      </c>
      <c r="V417" s="2">
        <v>0.77</v>
      </c>
      <c r="X417" s="2">
        <v>65.3</v>
      </c>
      <c r="Y417" s="2">
        <v>0.001</v>
      </c>
      <c r="AA417" s="2">
        <v>7.18</v>
      </c>
      <c r="AC417" s="2">
        <v>2.12</v>
      </c>
      <c r="AE417" s="2">
        <v>16.7</v>
      </c>
      <c r="AG417" s="2">
        <v>2.21</v>
      </c>
      <c r="AH417" s="2">
        <v>0.04</v>
      </c>
      <c r="AJ417" s="2">
        <v>260</v>
      </c>
      <c r="AL417" s="2">
        <v>0.0005</v>
      </c>
      <c r="AM417" s="2">
        <v>0.023</v>
      </c>
      <c r="AN417" s="2">
        <v>0.027</v>
      </c>
      <c r="AO417" s="2">
        <v>0.027</v>
      </c>
    </row>
    <row r="418" spans="1:38" ht="12.75">
      <c r="A418" s="2" t="s">
        <v>99</v>
      </c>
      <c r="B418" s="2">
        <v>38000</v>
      </c>
      <c r="C418" s="2">
        <v>1130</v>
      </c>
      <c r="E418" s="2">
        <v>6.81</v>
      </c>
      <c r="F418" s="2">
        <v>390</v>
      </c>
      <c r="G418" s="2">
        <v>0.61</v>
      </c>
      <c r="H418" s="2">
        <v>12.3</v>
      </c>
      <c r="I418" s="2">
        <v>191</v>
      </c>
      <c r="K418" s="2">
        <v>0.04</v>
      </c>
      <c r="L418" s="2">
        <v>4.5</v>
      </c>
      <c r="M418" s="2">
        <v>0.08</v>
      </c>
      <c r="P418" s="2">
        <v>0.681</v>
      </c>
      <c r="U418" s="2">
        <v>1</v>
      </c>
      <c r="V418" s="2">
        <v>2.59</v>
      </c>
      <c r="X418" s="2">
        <v>73.6</v>
      </c>
      <c r="AA418" s="2">
        <v>5.86</v>
      </c>
      <c r="AC418" s="2">
        <v>0.25</v>
      </c>
      <c r="AE418" s="2">
        <v>2.99</v>
      </c>
      <c r="AG418" s="2">
        <v>0.341</v>
      </c>
      <c r="AH418" s="2">
        <v>0.11</v>
      </c>
      <c r="AJ418" s="2">
        <v>221</v>
      </c>
      <c r="AL418" s="2">
        <v>0.0016</v>
      </c>
    </row>
    <row r="419" spans="1:38" ht="12.75">
      <c r="A419" s="2" t="s">
        <v>99</v>
      </c>
      <c r="B419" s="2">
        <v>38440</v>
      </c>
      <c r="C419" s="2">
        <v>1000</v>
      </c>
      <c r="E419" s="2">
        <v>7.29</v>
      </c>
      <c r="F419" s="2">
        <v>373</v>
      </c>
      <c r="G419" s="2">
        <v>0.02</v>
      </c>
      <c r="H419" s="2">
        <v>3.1</v>
      </c>
      <c r="I419" s="2">
        <v>173</v>
      </c>
      <c r="K419" s="2">
        <v>0.04</v>
      </c>
      <c r="L419" s="2">
        <v>4.95</v>
      </c>
      <c r="M419" s="2">
        <v>0.13</v>
      </c>
      <c r="P419" s="2">
        <v>0.695</v>
      </c>
      <c r="V419" s="2">
        <v>0.9</v>
      </c>
      <c r="X419" s="2">
        <v>74</v>
      </c>
      <c r="AA419" s="2">
        <v>5.34</v>
      </c>
      <c r="AC419" s="2">
        <v>0.32</v>
      </c>
      <c r="AE419" s="2">
        <v>2.81</v>
      </c>
      <c r="AG419" s="2">
        <v>0.137</v>
      </c>
      <c r="AH419" s="2">
        <v>0.18</v>
      </c>
      <c r="AJ419" s="2">
        <v>191</v>
      </c>
      <c r="AL419" s="2">
        <v>0.0003</v>
      </c>
    </row>
    <row r="420" spans="1:37" ht="12.75">
      <c r="A420" s="2" t="s">
        <v>53</v>
      </c>
      <c r="B420" s="2">
        <v>36866</v>
      </c>
      <c r="C420" s="2">
        <v>1425</v>
      </c>
      <c r="D420" s="2">
        <v>21.9</v>
      </c>
      <c r="E420" s="2">
        <v>7.07</v>
      </c>
      <c r="F420" s="2">
        <v>325</v>
      </c>
      <c r="G420" s="2">
        <v>3.91</v>
      </c>
      <c r="H420" s="2">
        <v>0.4</v>
      </c>
      <c r="I420" s="2">
        <v>151</v>
      </c>
      <c r="K420" s="2">
        <v>0.02</v>
      </c>
      <c r="L420" s="2">
        <v>4.9</v>
      </c>
      <c r="M420" s="2">
        <v>0.031</v>
      </c>
      <c r="P420" s="2">
        <v>0.84</v>
      </c>
      <c r="T420" s="2">
        <v>7</v>
      </c>
      <c r="U420" s="2">
        <v>5.6</v>
      </c>
      <c r="V420" s="2">
        <v>6.54</v>
      </c>
      <c r="X420" s="2">
        <v>56.6</v>
      </c>
      <c r="Y420" s="2">
        <v>0.003</v>
      </c>
      <c r="AA420" s="2">
        <v>5.85</v>
      </c>
      <c r="AC420" s="2">
        <v>0.184</v>
      </c>
      <c r="AE420" s="2">
        <v>2.48</v>
      </c>
      <c r="AG420" s="2">
        <v>0.021</v>
      </c>
      <c r="AH420" s="2">
        <v>0.04</v>
      </c>
      <c r="AI420" s="2">
        <v>0.7</v>
      </c>
      <c r="AJ420" s="2">
        <v>186</v>
      </c>
      <c r="AK420" s="2">
        <v>0.7</v>
      </c>
    </row>
    <row r="421" spans="1:37" ht="12.75">
      <c r="A421" s="2" t="s">
        <v>53</v>
      </c>
      <c r="B421" s="2">
        <v>36956</v>
      </c>
      <c r="C421" s="2">
        <v>1300</v>
      </c>
      <c r="D421" s="2">
        <v>21.8</v>
      </c>
      <c r="E421" s="2">
        <v>7.46</v>
      </c>
      <c r="F421" s="2">
        <v>326</v>
      </c>
      <c r="G421" s="2">
        <v>3.92</v>
      </c>
      <c r="H421" s="2">
        <v>0.6</v>
      </c>
      <c r="I421" s="2">
        <v>153</v>
      </c>
      <c r="K421" s="2">
        <v>0.02</v>
      </c>
      <c r="L421" s="2">
        <v>5.6</v>
      </c>
      <c r="M421" s="2">
        <v>0.119</v>
      </c>
      <c r="P421" s="2">
        <v>0.84</v>
      </c>
      <c r="T421" s="2">
        <v>7.8</v>
      </c>
      <c r="U421" s="2">
        <v>12.1</v>
      </c>
      <c r="V421" s="2">
        <v>8.9</v>
      </c>
      <c r="X421" s="2">
        <v>52</v>
      </c>
      <c r="Y421" s="2">
        <v>0.003</v>
      </c>
      <c r="AA421" s="2">
        <v>20</v>
      </c>
      <c r="AC421" s="2">
        <v>0.767</v>
      </c>
      <c r="AE421" s="2">
        <v>7.75</v>
      </c>
      <c r="AG421" s="2">
        <v>0.042</v>
      </c>
      <c r="AH421" s="2">
        <v>0.04</v>
      </c>
      <c r="AI421" s="2">
        <v>0.7</v>
      </c>
      <c r="AJ421" s="2">
        <v>218</v>
      </c>
      <c r="AK421" s="2">
        <v>0.7</v>
      </c>
    </row>
    <row r="422" spans="1:37" ht="12.75">
      <c r="A422" s="2" t="s">
        <v>53</v>
      </c>
      <c r="B422" s="2">
        <v>37047</v>
      </c>
      <c r="C422" s="2">
        <v>1220</v>
      </c>
      <c r="D422" s="2">
        <v>21.9</v>
      </c>
      <c r="E422" s="2">
        <v>7.42</v>
      </c>
      <c r="F422" s="2">
        <v>323</v>
      </c>
      <c r="G422" s="2">
        <v>3.54</v>
      </c>
      <c r="H422" s="2">
        <v>0.4</v>
      </c>
      <c r="I422" s="2">
        <v>152</v>
      </c>
      <c r="K422" s="2">
        <v>0.02</v>
      </c>
      <c r="L422" s="2">
        <v>5.1</v>
      </c>
      <c r="M422" s="2">
        <v>0.126</v>
      </c>
      <c r="P422" s="2">
        <v>0.92</v>
      </c>
      <c r="T422" s="2">
        <v>7</v>
      </c>
      <c r="U422" s="2">
        <v>3.3</v>
      </c>
      <c r="V422" s="2">
        <v>2.55</v>
      </c>
      <c r="X422" s="2">
        <v>59</v>
      </c>
      <c r="Y422" s="2">
        <v>0.003</v>
      </c>
      <c r="AA422" s="2">
        <v>5.96</v>
      </c>
      <c r="AC422" s="2">
        <v>0.185</v>
      </c>
      <c r="AE422" s="2">
        <v>2.61</v>
      </c>
      <c r="AG422" s="2">
        <v>0.031</v>
      </c>
      <c r="AH422" s="2">
        <v>0.04</v>
      </c>
      <c r="AI422" s="2">
        <v>0.7</v>
      </c>
      <c r="AJ422" s="2">
        <v>188</v>
      </c>
      <c r="AK422" s="2">
        <v>0.7</v>
      </c>
    </row>
    <row r="423" spans="1:37" ht="12.75">
      <c r="A423" s="2" t="s">
        <v>53</v>
      </c>
      <c r="B423" s="2">
        <v>37139</v>
      </c>
      <c r="C423" s="2">
        <v>1135</v>
      </c>
      <c r="D423" s="2">
        <v>22</v>
      </c>
      <c r="E423" s="2">
        <v>7.37</v>
      </c>
      <c r="F423" s="2">
        <v>322</v>
      </c>
      <c r="G423" s="2">
        <v>3.68</v>
      </c>
      <c r="H423" s="2">
        <v>0.2</v>
      </c>
      <c r="I423" s="2">
        <v>150</v>
      </c>
      <c r="K423" s="2">
        <v>0.02</v>
      </c>
      <c r="L423" s="2">
        <v>4.4</v>
      </c>
      <c r="M423" s="2">
        <v>0.112</v>
      </c>
      <c r="P423" s="2">
        <v>0.85</v>
      </c>
      <c r="T423" s="2">
        <v>6</v>
      </c>
      <c r="U423" s="2">
        <v>1</v>
      </c>
      <c r="V423" s="2">
        <v>1</v>
      </c>
      <c r="X423" s="2">
        <v>56</v>
      </c>
      <c r="Y423" s="2">
        <v>0.002</v>
      </c>
      <c r="AA423" s="2">
        <v>5.98</v>
      </c>
      <c r="AC423" s="2">
        <v>0.171</v>
      </c>
      <c r="AE423" s="2">
        <v>3.52</v>
      </c>
      <c r="AG423" s="2">
        <v>0.024</v>
      </c>
      <c r="AH423" s="2">
        <v>0.09</v>
      </c>
      <c r="AI423" s="2">
        <v>0.7</v>
      </c>
      <c r="AJ423" s="2">
        <v>186</v>
      </c>
      <c r="AK423" s="2">
        <v>0.7</v>
      </c>
    </row>
    <row r="424" spans="1:39" ht="12.75">
      <c r="A424" s="2" t="s">
        <v>53</v>
      </c>
      <c r="B424" s="2">
        <v>37229</v>
      </c>
      <c r="C424" s="2">
        <v>1000</v>
      </c>
      <c r="D424" s="2">
        <v>21.7</v>
      </c>
      <c r="E424" s="2">
        <v>7.33</v>
      </c>
      <c r="F424" s="2">
        <v>321</v>
      </c>
      <c r="G424" s="2">
        <v>3.62</v>
      </c>
      <c r="H424" s="2">
        <v>0.4</v>
      </c>
      <c r="I424" s="2">
        <v>152</v>
      </c>
      <c r="K424" s="2">
        <v>0.02</v>
      </c>
      <c r="L424" s="2">
        <v>4.05</v>
      </c>
      <c r="M424" s="2">
        <v>0.093</v>
      </c>
      <c r="P424" s="2">
        <v>0.83</v>
      </c>
      <c r="T424" s="2">
        <v>5.7</v>
      </c>
      <c r="U424" s="2">
        <v>5.3</v>
      </c>
      <c r="V424" s="2">
        <v>6.25</v>
      </c>
      <c r="X424" s="2">
        <v>57.1</v>
      </c>
      <c r="Y424" s="2">
        <v>0.003</v>
      </c>
      <c r="AA424" s="2">
        <v>5.91</v>
      </c>
      <c r="AC424" s="2">
        <v>0.165</v>
      </c>
      <c r="AE424" s="2">
        <v>2.69</v>
      </c>
      <c r="AG424" s="2">
        <v>0.026</v>
      </c>
      <c r="AH424" s="2">
        <v>0.05</v>
      </c>
      <c r="AI424" s="2">
        <v>0.7</v>
      </c>
      <c r="AJ424" s="2">
        <v>144</v>
      </c>
      <c r="AK424" s="2">
        <v>0.7</v>
      </c>
      <c r="AL424" s="2">
        <v>0.002</v>
      </c>
      <c r="AM424" s="2">
        <v>0.005</v>
      </c>
    </row>
    <row r="425" spans="1:41" ht="12.75">
      <c r="A425" s="2" t="s">
        <v>53</v>
      </c>
      <c r="B425" s="2">
        <v>37327</v>
      </c>
      <c r="C425" s="2">
        <v>1215</v>
      </c>
      <c r="D425" s="2">
        <v>22</v>
      </c>
      <c r="E425" s="2">
        <v>7.3</v>
      </c>
      <c r="F425" s="2">
        <v>321</v>
      </c>
      <c r="G425" s="2">
        <v>3.61</v>
      </c>
      <c r="H425" s="2">
        <v>0.3</v>
      </c>
      <c r="I425" s="2">
        <v>162</v>
      </c>
      <c r="K425" s="2">
        <v>0.02</v>
      </c>
      <c r="L425" s="2">
        <v>4</v>
      </c>
      <c r="M425" s="2">
        <v>0.13</v>
      </c>
      <c r="P425" s="2">
        <v>0.883</v>
      </c>
      <c r="T425" s="2">
        <v>6.2</v>
      </c>
      <c r="U425" s="2">
        <v>0.3</v>
      </c>
      <c r="V425" s="2">
        <v>0.38</v>
      </c>
      <c r="X425" s="2">
        <v>59.7</v>
      </c>
      <c r="Y425" s="2">
        <v>0.003</v>
      </c>
      <c r="AA425" s="2">
        <v>6.1</v>
      </c>
      <c r="AC425" s="2">
        <v>0.21</v>
      </c>
      <c r="AE425" s="2">
        <v>2.54</v>
      </c>
      <c r="AG425" s="2">
        <v>0.054</v>
      </c>
      <c r="AH425" s="2">
        <v>0.04</v>
      </c>
      <c r="AJ425" s="2">
        <v>180</v>
      </c>
      <c r="AL425" s="2">
        <v>0.0005</v>
      </c>
      <c r="AM425" s="2">
        <v>0.023</v>
      </c>
      <c r="AN425" s="2">
        <v>0.005</v>
      </c>
      <c r="AO425" s="2">
        <v>0.005</v>
      </c>
    </row>
    <row r="426" spans="1:41" ht="12.75">
      <c r="A426" s="2" t="s">
        <v>53</v>
      </c>
      <c r="B426" s="2">
        <v>37411</v>
      </c>
      <c r="C426" s="2">
        <v>1235</v>
      </c>
      <c r="D426" s="2">
        <v>22</v>
      </c>
      <c r="E426" s="2">
        <v>7.4</v>
      </c>
      <c r="F426" s="2">
        <v>321</v>
      </c>
      <c r="G426" s="2">
        <v>4.15</v>
      </c>
      <c r="H426" s="2">
        <v>0.3</v>
      </c>
      <c r="I426" s="2">
        <v>149</v>
      </c>
      <c r="K426" s="2">
        <v>0.02</v>
      </c>
      <c r="L426" s="2">
        <v>4.16</v>
      </c>
      <c r="M426" s="2">
        <v>0.185</v>
      </c>
      <c r="P426" s="2">
        <v>0.888</v>
      </c>
      <c r="T426" s="2">
        <v>6.3</v>
      </c>
      <c r="U426" s="2">
        <v>0.3</v>
      </c>
      <c r="V426" s="2">
        <v>0.38</v>
      </c>
      <c r="X426" s="2">
        <v>51.3</v>
      </c>
      <c r="Y426" s="2">
        <v>0.001</v>
      </c>
      <c r="AA426" s="2">
        <v>5.28</v>
      </c>
      <c r="AC426" s="2">
        <v>0.16</v>
      </c>
      <c r="AE426" s="2">
        <v>2.06</v>
      </c>
      <c r="AG426" s="2">
        <v>0.031</v>
      </c>
      <c r="AH426" s="2">
        <v>0.04</v>
      </c>
      <c r="AJ426" s="2">
        <v>190</v>
      </c>
      <c r="AL426" s="2">
        <v>0.0001</v>
      </c>
      <c r="AM426" s="2">
        <v>0.023</v>
      </c>
      <c r="AN426" s="2">
        <v>0.005</v>
      </c>
      <c r="AO426" s="2">
        <v>0.005</v>
      </c>
    </row>
    <row r="427" spans="1:39" ht="12.75">
      <c r="A427" s="2" t="s">
        <v>53</v>
      </c>
      <c r="B427" s="2">
        <v>37593</v>
      </c>
      <c r="C427" s="2">
        <v>1300</v>
      </c>
      <c r="D427" s="2">
        <v>21.7</v>
      </c>
      <c r="E427" s="2">
        <v>7.4</v>
      </c>
      <c r="F427" s="2">
        <v>321</v>
      </c>
      <c r="G427" s="2">
        <v>4.21</v>
      </c>
      <c r="H427" s="2">
        <v>0.9</v>
      </c>
      <c r="I427" s="2">
        <v>142</v>
      </c>
      <c r="K427" s="2">
        <v>0.037</v>
      </c>
      <c r="L427" s="2">
        <v>4.32</v>
      </c>
      <c r="M427" s="2">
        <v>0.16</v>
      </c>
      <c r="P427" s="2">
        <v>0.82</v>
      </c>
      <c r="T427" s="2">
        <v>6.8</v>
      </c>
      <c r="U427" s="2">
        <v>1</v>
      </c>
      <c r="V427" s="2">
        <v>1.3</v>
      </c>
      <c r="X427" s="2">
        <v>55.2</v>
      </c>
      <c r="Y427" s="2">
        <v>0.003</v>
      </c>
      <c r="AA427" s="2">
        <v>5.88</v>
      </c>
      <c r="AC427" s="2">
        <v>0.08</v>
      </c>
      <c r="AE427" s="2">
        <v>2.51</v>
      </c>
      <c r="AG427" s="2">
        <v>0.04</v>
      </c>
      <c r="AH427" s="2">
        <v>0.1</v>
      </c>
      <c r="AJ427" s="2">
        <v>195</v>
      </c>
      <c r="AL427" s="2">
        <v>0.003</v>
      </c>
      <c r="AM427" s="2">
        <v>0.01</v>
      </c>
    </row>
    <row r="428" spans="1:41" ht="12.75">
      <c r="A428" s="2" t="s">
        <v>53</v>
      </c>
      <c r="B428" s="2">
        <v>37503</v>
      </c>
      <c r="C428" s="2">
        <v>1130</v>
      </c>
      <c r="D428" s="2">
        <v>22</v>
      </c>
      <c r="E428" s="2">
        <v>7.45</v>
      </c>
      <c r="F428" s="2">
        <v>319</v>
      </c>
      <c r="G428" s="2">
        <v>4.37</v>
      </c>
      <c r="H428" s="2">
        <v>0.5</v>
      </c>
      <c r="I428" s="2">
        <v>149</v>
      </c>
      <c r="K428" s="2">
        <v>0.02</v>
      </c>
      <c r="L428" s="2">
        <v>4.28</v>
      </c>
      <c r="M428" s="2">
        <v>0.088</v>
      </c>
      <c r="P428" s="2">
        <v>0.901</v>
      </c>
      <c r="T428" s="2">
        <v>6.7</v>
      </c>
      <c r="U428" s="2">
        <v>0.3</v>
      </c>
      <c r="V428" s="2">
        <v>0.44</v>
      </c>
      <c r="X428" s="2">
        <v>61.5</v>
      </c>
      <c r="Y428" s="2">
        <v>0.003</v>
      </c>
      <c r="AA428" s="2">
        <v>6.3</v>
      </c>
      <c r="AC428" s="2">
        <v>0.264</v>
      </c>
      <c r="AE428" s="2">
        <v>2.54</v>
      </c>
      <c r="AG428" s="2">
        <v>0.032</v>
      </c>
      <c r="AH428" s="2">
        <v>0.061</v>
      </c>
      <c r="AJ428" s="2">
        <v>202</v>
      </c>
      <c r="AL428" s="2">
        <v>0.0005</v>
      </c>
      <c r="AM428" s="2">
        <v>0.023</v>
      </c>
      <c r="AN428" s="2">
        <v>0.005</v>
      </c>
      <c r="AO428" s="2">
        <v>0.005</v>
      </c>
    </row>
    <row r="429" spans="1:39" ht="12.75">
      <c r="A429" s="2" t="s">
        <v>53</v>
      </c>
      <c r="B429" s="2">
        <v>37685</v>
      </c>
      <c r="C429" s="2">
        <v>1045</v>
      </c>
      <c r="D429" s="2">
        <v>22</v>
      </c>
      <c r="E429" s="2">
        <v>7.35</v>
      </c>
      <c r="F429" s="2">
        <v>326</v>
      </c>
      <c r="G429" s="2">
        <v>4.18</v>
      </c>
      <c r="H429" s="2">
        <v>0.3</v>
      </c>
      <c r="I429" s="2">
        <v>165</v>
      </c>
      <c r="K429" s="2">
        <v>0.037</v>
      </c>
      <c r="L429" s="2">
        <v>4.99</v>
      </c>
      <c r="M429" s="2">
        <v>0.11</v>
      </c>
      <c r="P429" s="2">
        <v>0.813</v>
      </c>
      <c r="T429" s="2">
        <v>7.5</v>
      </c>
      <c r="U429" s="2">
        <v>1.4</v>
      </c>
      <c r="V429" s="2">
        <v>2.7</v>
      </c>
      <c r="X429" s="2">
        <v>57.9</v>
      </c>
      <c r="Y429" s="2">
        <v>0.002</v>
      </c>
      <c r="AA429" s="2">
        <v>5.8</v>
      </c>
      <c r="AC429" s="2">
        <v>0.07</v>
      </c>
      <c r="AE429" s="2">
        <v>2.45</v>
      </c>
      <c r="AG429" s="2">
        <v>0.06</v>
      </c>
      <c r="AH429" s="2">
        <v>0.1</v>
      </c>
      <c r="AJ429" s="2">
        <v>85</v>
      </c>
      <c r="AL429" s="2">
        <v>0.003</v>
      </c>
      <c r="AM429" s="2">
        <v>0.01</v>
      </c>
    </row>
    <row r="430" spans="1:38" ht="12.75">
      <c r="A430" s="2" t="s">
        <v>53</v>
      </c>
      <c r="B430" s="2">
        <v>37775</v>
      </c>
      <c r="C430" s="2">
        <v>1250</v>
      </c>
      <c r="D430" s="2">
        <v>21.9</v>
      </c>
      <c r="E430" s="2">
        <v>7.22</v>
      </c>
      <c r="F430" s="2">
        <v>327</v>
      </c>
      <c r="G430" s="2">
        <v>3.78</v>
      </c>
      <c r="H430" s="2">
        <v>2.5</v>
      </c>
      <c r="I430" s="2">
        <v>156</v>
      </c>
      <c r="K430" s="2">
        <v>0.04</v>
      </c>
      <c r="L430" s="2">
        <v>4.3</v>
      </c>
      <c r="M430" s="2">
        <v>0.19</v>
      </c>
      <c r="P430" s="2">
        <v>0.798</v>
      </c>
      <c r="U430" s="2">
        <v>1.4</v>
      </c>
      <c r="V430" s="2">
        <v>1.9</v>
      </c>
      <c r="X430" s="2">
        <v>57.4</v>
      </c>
      <c r="AA430" s="2">
        <v>6.13</v>
      </c>
      <c r="AC430" s="2">
        <v>0.12</v>
      </c>
      <c r="AE430" s="2">
        <v>2.46</v>
      </c>
      <c r="AG430" s="2">
        <v>0.05</v>
      </c>
      <c r="AH430" s="2">
        <v>0.3</v>
      </c>
      <c r="AJ430" s="2">
        <v>204</v>
      </c>
      <c r="AL430" s="2">
        <v>0.003</v>
      </c>
    </row>
    <row r="431" spans="1:38" ht="12.75">
      <c r="A431" s="2" t="s">
        <v>53</v>
      </c>
      <c r="B431" s="2">
        <v>38506</v>
      </c>
      <c r="C431" s="2">
        <v>950</v>
      </c>
      <c r="D431" s="2">
        <v>21.8</v>
      </c>
      <c r="E431" s="2">
        <v>7.28</v>
      </c>
      <c r="F431" s="2">
        <v>329</v>
      </c>
      <c r="G431" s="2">
        <v>3.14</v>
      </c>
      <c r="I431" s="2">
        <v>174</v>
      </c>
      <c r="L431" s="2">
        <v>4.85</v>
      </c>
      <c r="M431" s="2">
        <v>0.15</v>
      </c>
      <c r="P431" s="2">
        <v>0.82</v>
      </c>
      <c r="V431" s="2">
        <v>0.85</v>
      </c>
      <c r="X431" s="2">
        <v>59.8</v>
      </c>
      <c r="AA431" s="2">
        <v>5.51</v>
      </c>
      <c r="AC431" s="2">
        <v>0.18</v>
      </c>
      <c r="AE431" s="2">
        <v>2.48</v>
      </c>
      <c r="AG431" s="2">
        <v>0.041</v>
      </c>
      <c r="AH431" s="2">
        <v>0.518</v>
      </c>
      <c r="AJ431" s="2">
        <v>172</v>
      </c>
      <c r="AL431" s="2">
        <v>0.0035</v>
      </c>
    </row>
    <row r="432" spans="1:38" ht="12.75">
      <c r="A432" s="2" t="s">
        <v>53</v>
      </c>
      <c r="B432" s="2">
        <v>37957</v>
      </c>
      <c r="C432" s="2">
        <v>1405</v>
      </c>
      <c r="D432" s="2">
        <v>21.8</v>
      </c>
      <c r="E432" s="2">
        <v>7.1</v>
      </c>
      <c r="F432" s="2">
        <v>323</v>
      </c>
      <c r="G432" s="2">
        <v>3.65</v>
      </c>
      <c r="H432" s="2">
        <v>0.4</v>
      </c>
      <c r="I432" s="2">
        <v>161</v>
      </c>
      <c r="K432" s="2">
        <v>0.04</v>
      </c>
      <c r="L432" s="2">
        <v>4.18</v>
      </c>
      <c r="M432" s="2">
        <v>0.1</v>
      </c>
      <c r="P432" s="2">
        <v>0.851</v>
      </c>
      <c r="V432" s="2">
        <v>0.85</v>
      </c>
      <c r="X432" s="2">
        <v>61.9</v>
      </c>
      <c r="AA432" s="2">
        <v>6.11</v>
      </c>
      <c r="AC432" s="2">
        <v>0.052</v>
      </c>
      <c r="AE432" s="2">
        <v>2.32</v>
      </c>
      <c r="AH432" s="2">
        <v>0.12</v>
      </c>
      <c r="AJ432" s="2">
        <v>164</v>
      </c>
      <c r="AL432" s="2">
        <v>0.0003</v>
      </c>
    </row>
    <row r="433" spans="1:38" ht="12.75">
      <c r="A433" s="2" t="s">
        <v>53</v>
      </c>
      <c r="B433" s="2">
        <v>38232</v>
      </c>
      <c r="C433" s="2">
        <v>1130</v>
      </c>
      <c r="D433" s="2">
        <v>22</v>
      </c>
      <c r="E433" s="2">
        <v>7.38</v>
      </c>
      <c r="F433" s="2">
        <v>314</v>
      </c>
      <c r="G433" s="2">
        <v>4.15</v>
      </c>
      <c r="H433" s="2">
        <v>0.7</v>
      </c>
      <c r="I433" s="2">
        <v>160</v>
      </c>
      <c r="K433" s="2">
        <v>0.048</v>
      </c>
      <c r="L433" s="2">
        <v>4.71</v>
      </c>
      <c r="M433" s="2">
        <v>0.15</v>
      </c>
      <c r="P433" s="2">
        <v>0.894</v>
      </c>
      <c r="V433" s="2">
        <v>0.85</v>
      </c>
      <c r="X433" s="2">
        <v>55.7</v>
      </c>
      <c r="AA433" s="2">
        <v>5.76</v>
      </c>
      <c r="AC433" s="2">
        <v>0.064</v>
      </c>
      <c r="AE433" s="2">
        <v>2.52</v>
      </c>
      <c r="AG433" s="2">
        <v>0.046</v>
      </c>
      <c r="AH433" s="2">
        <v>0.34</v>
      </c>
      <c r="AJ433" s="2">
        <v>171</v>
      </c>
      <c r="AL433" s="2">
        <v>0.0003</v>
      </c>
    </row>
    <row r="434" spans="1:38" ht="12.75">
      <c r="A434" s="2" t="s">
        <v>53</v>
      </c>
      <c r="B434" s="2">
        <v>38597</v>
      </c>
      <c r="C434" s="2">
        <v>1245</v>
      </c>
      <c r="D434" s="2">
        <v>21.8</v>
      </c>
      <c r="E434" s="2">
        <v>7.26</v>
      </c>
      <c r="F434" s="2">
        <v>337</v>
      </c>
      <c r="G434" s="2">
        <v>3.09</v>
      </c>
      <c r="I434" s="2">
        <v>165</v>
      </c>
      <c r="L434" s="2">
        <v>5.19</v>
      </c>
      <c r="M434" s="2">
        <v>0.229</v>
      </c>
      <c r="P434" s="2">
        <v>0.818</v>
      </c>
      <c r="V434" s="2">
        <v>0.85</v>
      </c>
      <c r="X434" s="2">
        <v>62.6</v>
      </c>
      <c r="AA434" s="2">
        <v>5.76</v>
      </c>
      <c r="AC434" s="2">
        <v>0.16</v>
      </c>
      <c r="AE434" s="2">
        <v>2.61</v>
      </c>
      <c r="AH434" s="2">
        <v>0.12</v>
      </c>
      <c r="AJ434" s="2">
        <v>171</v>
      </c>
      <c r="AL434" s="2">
        <v>0.0035</v>
      </c>
    </row>
    <row r="435" spans="1:38" ht="12.75">
      <c r="A435" s="2" t="s">
        <v>53</v>
      </c>
      <c r="B435" s="2">
        <v>38688</v>
      </c>
      <c r="C435" s="2">
        <v>1320</v>
      </c>
      <c r="D435" s="2">
        <v>21.7</v>
      </c>
      <c r="E435" s="2">
        <v>7.33</v>
      </c>
      <c r="F435" s="2">
        <v>337</v>
      </c>
      <c r="G435" s="2">
        <v>3.24</v>
      </c>
      <c r="I435" s="2">
        <v>170</v>
      </c>
      <c r="L435" s="2">
        <v>4.15</v>
      </c>
      <c r="M435" s="2">
        <v>0.08</v>
      </c>
      <c r="P435" s="2">
        <v>0.791</v>
      </c>
      <c r="V435" s="2">
        <v>0.85</v>
      </c>
      <c r="X435" s="2">
        <v>59.2</v>
      </c>
      <c r="AA435" s="2">
        <v>6.18</v>
      </c>
      <c r="AC435" s="2">
        <v>0.2</v>
      </c>
      <c r="AE435" s="2">
        <v>2.59</v>
      </c>
      <c r="AG435" s="2">
        <v>0.05</v>
      </c>
      <c r="AH435" s="2">
        <v>0.11</v>
      </c>
      <c r="AJ435" s="2">
        <v>184</v>
      </c>
      <c r="AL435" s="2">
        <v>0.0035</v>
      </c>
    </row>
    <row r="436" spans="1:38" ht="12.75">
      <c r="A436" s="2" t="s">
        <v>53</v>
      </c>
      <c r="B436" s="2">
        <v>38323</v>
      </c>
      <c r="C436" s="2">
        <v>1300</v>
      </c>
      <c r="D436" s="2">
        <v>21.8</v>
      </c>
      <c r="E436" s="2">
        <v>7.33</v>
      </c>
      <c r="F436" s="2">
        <v>321</v>
      </c>
      <c r="G436" s="2">
        <v>3.86</v>
      </c>
      <c r="H436" s="2">
        <v>2.6</v>
      </c>
      <c r="I436" s="2">
        <v>160</v>
      </c>
      <c r="K436" s="2">
        <v>0.04</v>
      </c>
      <c r="L436" s="2">
        <v>5.53</v>
      </c>
      <c r="M436" s="2">
        <v>0.19</v>
      </c>
      <c r="P436" s="2">
        <v>0.849</v>
      </c>
      <c r="V436" s="2">
        <v>0.85</v>
      </c>
      <c r="X436" s="2">
        <v>57.8</v>
      </c>
      <c r="AA436" s="2">
        <v>5.39</v>
      </c>
      <c r="AC436" s="2">
        <v>0.099</v>
      </c>
      <c r="AE436" s="2">
        <v>2.64</v>
      </c>
      <c r="AG436" s="2">
        <v>0.326</v>
      </c>
      <c r="AH436" s="2">
        <v>0.24</v>
      </c>
      <c r="AJ436" s="2">
        <v>187</v>
      </c>
      <c r="AL436" s="2">
        <v>0.0003</v>
      </c>
    </row>
    <row r="437" spans="1:38" ht="12.75">
      <c r="A437" s="2" t="s">
        <v>53</v>
      </c>
      <c r="B437" s="2">
        <v>38870</v>
      </c>
      <c r="C437" s="2">
        <v>1210</v>
      </c>
      <c r="D437" s="2">
        <v>21.7</v>
      </c>
      <c r="E437" s="2">
        <v>7.38</v>
      </c>
      <c r="F437" s="2">
        <v>336</v>
      </c>
      <c r="G437" s="2">
        <v>3.4</v>
      </c>
      <c r="I437" s="2">
        <v>170</v>
      </c>
      <c r="L437" s="2">
        <v>4.54</v>
      </c>
      <c r="M437" s="2">
        <v>0.12</v>
      </c>
      <c r="P437" s="2">
        <v>0.857</v>
      </c>
      <c r="V437" s="2">
        <v>0.85</v>
      </c>
      <c r="X437" s="2">
        <v>6.34</v>
      </c>
      <c r="AA437" s="2">
        <v>6.11</v>
      </c>
      <c r="AC437" s="2">
        <v>0.21</v>
      </c>
      <c r="AE437" s="2">
        <v>2.7</v>
      </c>
      <c r="AH437" s="2">
        <v>0.42</v>
      </c>
      <c r="AJ437" s="2">
        <v>182</v>
      </c>
      <c r="AL437" s="2">
        <v>0.0022</v>
      </c>
    </row>
    <row r="438" spans="1:38" ht="12.75">
      <c r="A438" s="2" t="s">
        <v>53</v>
      </c>
      <c r="B438" s="2">
        <v>38140</v>
      </c>
      <c r="C438" s="2">
        <v>1150</v>
      </c>
      <c r="D438" s="2">
        <v>22</v>
      </c>
      <c r="E438" s="2">
        <v>7.43</v>
      </c>
      <c r="F438" s="2">
        <v>317</v>
      </c>
      <c r="G438" s="2">
        <v>3.7</v>
      </c>
      <c r="I438" s="2">
        <v>156</v>
      </c>
      <c r="K438" s="2">
        <v>0.04</v>
      </c>
      <c r="L438" s="2">
        <v>3.81</v>
      </c>
      <c r="M438" s="2">
        <v>0.09</v>
      </c>
      <c r="P438" s="2">
        <v>0.846</v>
      </c>
      <c r="V438" s="2">
        <v>1.14</v>
      </c>
      <c r="X438" s="2">
        <v>57.8</v>
      </c>
      <c r="AA438" s="2">
        <v>6.15</v>
      </c>
      <c r="AC438" s="2">
        <v>0.21</v>
      </c>
      <c r="AE438" s="2">
        <v>2.46</v>
      </c>
      <c r="AH438" s="2">
        <v>0.41</v>
      </c>
      <c r="AJ438" s="2">
        <v>186</v>
      </c>
      <c r="AL438" s="2">
        <v>0.0003</v>
      </c>
    </row>
    <row r="439" spans="1:38" ht="12.75">
      <c r="A439" s="2" t="s">
        <v>53</v>
      </c>
      <c r="B439" s="2">
        <v>38048</v>
      </c>
      <c r="C439" s="2">
        <v>1135</v>
      </c>
      <c r="D439" s="2">
        <v>21.9</v>
      </c>
      <c r="E439" s="2">
        <v>7.36</v>
      </c>
      <c r="F439" s="2">
        <v>320</v>
      </c>
      <c r="G439" s="2">
        <v>3.19</v>
      </c>
      <c r="H439" s="2">
        <v>0.2</v>
      </c>
      <c r="I439" s="2">
        <v>158</v>
      </c>
      <c r="K439" s="2">
        <v>0.04</v>
      </c>
      <c r="L439" s="2">
        <v>4.46</v>
      </c>
      <c r="M439" s="2">
        <v>0.11</v>
      </c>
      <c r="P439" s="2">
        <v>0.823</v>
      </c>
      <c r="V439" s="2">
        <v>2.52</v>
      </c>
      <c r="X439" s="2">
        <v>65.8</v>
      </c>
      <c r="AA439" s="2">
        <v>6.96</v>
      </c>
      <c r="AC439" s="2">
        <v>0.091</v>
      </c>
      <c r="AE439" s="2">
        <v>2.97</v>
      </c>
      <c r="AH439" s="2">
        <v>0.12</v>
      </c>
      <c r="AJ439" s="2">
        <v>193</v>
      </c>
      <c r="AL439" s="2">
        <v>0.0003</v>
      </c>
    </row>
    <row r="440" spans="1:38" ht="12.75">
      <c r="A440" s="2" t="s">
        <v>53</v>
      </c>
      <c r="B440" s="2">
        <v>38047</v>
      </c>
      <c r="C440" s="2">
        <v>910</v>
      </c>
      <c r="D440" s="2">
        <v>21.9</v>
      </c>
      <c r="E440" s="2">
        <v>7.36</v>
      </c>
      <c r="F440" s="2">
        <v>320</v>
      </c>
      <c r="G440" s="2">
        <v>3.19</v>
      </c>
      <c r="I440" s="2">
        <v>156</v>
      </c>
      <c r="K440" s="2">
        <v>0.04</v>
      </c>
      <c r="L440" s="2">
        <v>4.39</v>
      </c>
      <c r="M440" s="2">
        <v>0.11</v>
      </c>
      <c r="P440" s="2">
        <v>0.809</v>
      </c>
      <c r="V440" s="2">
        <v>0.85</v>
      </c>
      <c r="X440" s="2">
        <v>64.3</v>
      </c>
      <c r="AA440" s="2">
        <v>6.86</v>
      </c>
      <c r="AC440" s="2">
        <v>0.089</v>
      </c>
      <c r="AE440" s="2">
        <v>2.89</v>
      </c>
      <c r="AH440" s="2">
        <v>0.11</v>
      </c>
      <c r="AJ440" s="2">
        <v>187</v>
      </c>
      <c r="AL440" s="2">
        <v>0.0003</v>
      </c>
    </row>
    <row r="441" spans="1:37" ht="12.75">
      <c r="A441" s="2" t="s">
        <v>53</v>
      </c>
      <c r="B441" s="2">
        <v>37043</v>
      </c>
      <c r="H441" s="2">
        <v>0.5</v>
      </c>
      <c r="I441" s="2">
        <v>153</v>
      </c>
      <c r="K441" s="2">
        <v>0.02</v>
      </c>
      <c r="L441" s="2">
        <v>5.4</v>
      </c>
      <c r="M441" s="2">
        <v>0.126</v>
      </c>
      <c r="P441" s="2">
        <v>0.92</v>
      </c>
      <c r="T441" s="2">
        <v>7.5</v>
      </c>
      <c r="V441" s="2">
        <v>1.49</v>
      </c>
      <c r="X441" s="2">
        <v>57.9</v>
      </c>
      <c r="Y441" s="2">
        <v>0.003</v>
      </c>
      <c r="AA441" s="2">
        <v>5.84</v>
      </c>
      <c r="AC441" s="2">
        <v>0.181</v>
      </c>
      <c r="AE441" s="2">
        <v>2.53</v>
      </c>
      <c r="AG441" s="2">
        <v>0.031</v>
      </c>
      <c r="AH441" s="2">
        <v>0.04</v>
      </c>
      <c r="AI441" s="2">
        <v>0.7</v>
      </c>
      <c r="AJ441" s="2">
        <v>180</v>
      </c>
      <c r="AK441" s="2">
        <v>0.7</v>
      </c>
    </row>
    <row r="442" spans="1:38" ht="12.75">
      <c r="A442" s="2" t="s">
        <v>53</v>
      </c>
      <c r="B442" s="2">
        <v>38778</v>
      </c>
      <c r="C442" s="2">
        <v>1300</v>
      </c>
      <c r="D442" s="2">
        <v>21.8</v>
      </c>
      <c r="E442" s="2">
        <v>7.49</v>
      </c>
      <c r="F442" s="2">
        <v>338</v>
      </c>
      <c r="G442" s="2">
        <v>3.38</v>
      </c>
      <c r="I442" s="2">
        <v>168</v>
      </c>
      <c r="L442" s="2">
        <v>4.72</v>
      </c>
      <c r="M442" s="2">
        <v>0.18</v>
      </c>
      <c r="P442" s="2">
        <v>0.828</v>
      </c>
      <c r="V442" s="2">
        <v>0.85</v>
      </c>
      <c r="X442" s="2">
        <v>57.4</v>
      </c>
      <c r="AA442" s="2">
        <v>5.87</v>
      </c>
      <c r="AC442" s="2">
        <v>0.19</v>
      </c>
      <c r="AE442" s="2">
        <v>2.48</v>
      </c>
      <c r="AG442" s="2">
        <v>0.049</v>
      </c>
      <c r="AH442" s="2">
        <v>0.14</v>
      </c>
      <c r="AJ442" s="2">
        <v>168</v>
      </c>
      <c r="AL442" s="2">
        <v>0.0035</v>
      </c>
    </row>
    <row r="443" spans="1:41" ht="12.75">
      <c r="A443" s="2" t="s">
        <v>53</v>
      </c>
      <c r="B443" s="2">
        <v>37408</v>
      </c>
      <c r="I443" s="2">
        <v>147</v>
      </c>
      <c r="K443" s="2">
        <v>0.02</v>
      </c>
      <c r="L443" s="2">
        <v>4.6</v>
      </c>
      <c r="M443" s="2">
        <v>0.131</v>
      </c>
      <c r="P443" s="2">
        <v>0.888</v>
      </c>
      <c r="V443" s="2">
        <v>0.38</v>
      </c>
      <c r="X443" s="2">
        <v>58.8</v>
      </c>
      <c r="Y443" s="2">
        <v>0.001</v>
      </c>
      <c r="AA443" s="2">
        <v>6.52</v>
      </c>
      <c r="AC443" s="2">
        <v>0.181</v>
      </c>
      <c r="AE443" s="2">
        <v>2.62</v>
      </c>
      <c r="AG443" s="2">
        <v>0.025</v>
      </c>
      <c r="AH443" s="2">
        <v>0.073</v>
      </c>
      <c r="AJ443" s="2">
        <v>196</v>
      </c>
      <c r="AL443" s="2">
        <v>0.0001</v>
      </c>
      <c r="AM443" s="2">
        <v>0.023</v>
      </c>
      <c r="AN443" s="2">
        <v>0.005</v>
      </c>
      <c r="AO443" s="2">
        <v>0.005</v>
      </c>
    </row>
    <row r="444" spans="1:38" ht="12.75">
      <c r="A444" s="2" t="s">
        <v>53</v>
      </c>
      <c r="B444" s="2">
        <v>37869</v>
      </c>
      <c r="C444" s="2">
        <v>1130</v>
      </c>
      <c r="D444" s="2">
        <v>22</v>
      </c>
      <c r="E444" s="2">
        <v>7.23</v>
      </c>
      <c r="F444" s="2">
        <v>323</v>
      </c>
      <c r="G444" s="2">
        <v>3.85</v>
      </c>
      <c r="I444" s="2">
        <v>160</v>
      </c>
      <c r="K444" s="2">
        <v>0.067</v>
      </c>
      <c r="L444" s="2">
        <v>4.3</v>
      </c>
      <c r="M444" s="2">
        <v>0.11</v>
      </c>
      <c r="P444" s="2">
        <v>0.859</v>
      </c>
      <c r="V444" s="2">
        <v>2.31</v>
      </c>
      <c r="X444" s="2">
        <v>56.4</v>
      </c>
      <c r="AA444" s="2">
        <v>5.78</v>
      </c>
      <c r="AC444" s="2">
        <v>0.11</v>
      </c>
      <c r="AE444" s="2">
        <v>2.25</v>
      </c>
      <c r="AG444" s="2">
        <v>0.055</v>
      </c>
      <c r="AH444" s="2">
        <v>0.26</v>
      </c>
      <c r="AJ444" s="2">
        <v>164</v>
      </c>
      <c r="AL444" s="2">
        <v>0.003</v>
      </c>
    </row>
    <row r="445" spans="1:38" ht="12.75">
      <c r="A445" s="2" t="s">
        <v>53</v>
      </c>
      <c r="B445" s="2">
        <v>38415</v>
      </c>
      <c r="C445" s="2">
        <v>1320</v>
      </c>
      <c r="D445" s="2">
        <v>21.8</v>
      </c>
      <c r="E445" s="2">
        <v>7.32</v>
      </c>
      <c r="F445" s="2">
        <v>319</v>
      </c>
      <c r="G445" s="2">
        <v>3.81</v>
      </c>
      <c r="H445" s="2">
        <v>0.8</v>
      </c>
      <c r="I445" s="2">
        <v>164</v>
      </c>
      <c r="K445" s="2">
        <v>0.04</v>
      </c>
      <c r="L445" s="2">
        <v>4.81</v>
      </c>
      <c r="M445" s="2">
        <v>0.11</v>
      </c>
      <c r="P445" s="2">
        <v>0.776</v>
      </c>
      <c r="V445" s="2">
        <v>0.85</v>
      </c>
      <c r="X445" s="2">
        <v>56.9</v>
      </c>
      <c r="AA445" s="2">
        <v>5.48</v>
      </c>
      <c r="AC445" s="2">
        <v>0.19</v>
      </c>
      <c r="AE445" s="2">
        <v>2.51</v>
      </c>
      <c r="AH445" s="2">
        <v>0.14</v>
      </c>
      <c r="AJ445" s="2">
        <v>174</v>
      </c>
      <c r="AL445" s="2">
        <v>0.0003</v>
      </c>
    </row>
    <row r="446" spans="1:37" ht="12.75">
      <c r="A446" s="2" t="s">
        <v>47</v>
      </c>
      <c r="B446" s="2">
        <v>36831</v>
      </c>
      <c r="C446" s="2">
        <v>1130</v>
      </c>
      <c r="D446" s="2">
        <v>22.7</v>
      </c>
      <c r="E446" s="2">
        <v>6.87</v>
      </c>
      <c r="F446" s="2">
        <v>385</v>
      </c>
      <c r="G446" s="2">
        <v>2.05</v>
      </c>
      <c r="H446" s="2">
        <v>4.5</v>
      </c>
      <c r="I446" s="2">
        <v>180</v>
      </c>
      <c r="K446" s="2">
        <v>0.02</v>
      </c>
      <c r="L446" s="2">
        <v>5.3</v>
      </c>
      <c r="M446" s="2">
        <v>0.084</v>
      </c>
      <c r="P446" s="2">
        <v>0.44</v>
      </c>
      <c r="T446" s="2">
        <v>23.3</v>
      </c>
      <c r="U446" s="2">
        <v>7.8</v>
      </c>
      <c r="V446" s="2">
        <v>7.62</v>
      </c>
      <c r="X446" s="2">
        <v>69.7</v>
      </c>
      <c r="Y446" s="2">
        <v>0.003</v>
      </c>
      <c r="AA446" s="2">
        <v>3.8</v>
      </c>
      <c r="AC446" s="2">
        <v>0.456</v>
      </c>
      <c r="AE446" s="2">
        <v>3.02</v>
      </c>
      <c r="AG446" s="2">
        <v>0.042</v>
      </c>
      <c r="AH446" s="2">
        <v>0.04</v>
      </c>
      <c r="AI446" s="2">
        <v>6.5</v>
      </c>
      <c r="AJ446" s="2">
        <v>246</v>
      </c>
      <c r="AK446" s="2">
        <v>6.5</v>
      </c>
    </row>
    <row r="447" spans="1:37" ht="12.75">
      <c r="A447" s="2" t="s">
        <v>47</v>
      </c>
      <c r="B447" s="2">
        <v>36928</v>
      </c>
      <c r="C447" s="2">
        <v>1249</v>
      </c>
      <c r="D447" s="2">
        <v>22.5</v>
      </c>
      <c r="E447" s="2">
        <v>7.06</v>
      </c>
      <c r="F447" s="2">
        <v>392</v>
      </c>
      <c r="G447" s="2">
        <v>2.01</v>
      </c>
      <c r="H447" s="2">
        <v>5.8</v>
      </c>
      <c r="I447" s="2">
        <v>176</v>
      </c>
      <c r="K447" s="2">
        <v>0.02</v>
      </c>
      <c r="L447" s="2">
        <v>5.2</v>
      </c>
      <c r="M447" s="2">
        <v>0.091</v>
      </c>
      <c r="P447" s="2">
        <v>0.43</v>
      </c>
      <c r="T447" s="2">
        <v>22</v>
      </c>
      <c r="U447" s="2">
        <v>12.4</v>
      </c>
      <c r="V447" s="2">
        <v>3.86</v>
      </c>
      <c r="X447" s="2">
        <v>72.9</v>
      </c>
      <c r="Y447" s="2">
        <v>0.003</v>
      </c>
      <c r="AA447" s="2">
        <v>3.82</v>
      </c>
      <c r="AC447" s="2">
        <v>0.16</v>
      </c>
      <c r="AE447" s="2">
        <v>2.1</v>
      </c>
      <c r="AG447" s="2">
        <v>0.035</v>
      </c>
      <c r="AH447" s="2">
        <v>0.06</v>
      </c>
      <c r="AI447" s="2">
        <v>1.5</v>
      </c>
      <c r="AJ447" s="2">
        <v>236</v>
      </c>
      <c r="AK447" s="2">
        <v>1.5</v>
      </c>
    </row>
    <row r="448" spans="1:37" ht="12.75">
      <c r="A448" s="2" t="s">
        <v>47</v>
      </c>
      <c r="B448" s="2">
        <v>37013</v>
      </c>
      <c r="C448" s="2">
        <v>1110</v>
      </c>
      <c r="D448" s="2">
        <v>22.7</v>
      </c>
      <c r="E448" s="2">
        <v>7.08</v>
      </c>
      <c r="F448" s="2">
        <v>390</v>
      </c>
      <c r="G448" s="2">
        <v>2.25</v>
      </c>
      <c r="H448" s="2">
        <v>1</v>
      </c>
      <c r="I448" s="2">
        <v>174</v>
      </c>
      <c r="K448" s="2">
        <v>0.02</v>
      </c>
      <c r="L448" s="2">
        <v>5.4</v>
      </c>
      <c r="M448" s="2">
        <v>0.08</v>
      </c>
      <c r="P448" s="2">
        <v>0.41</v>
      </c>
      <c r="T448" s="2">
        <v>22.5</v>
      </c>
      <c r="U448" s="2">
        <v>3.9</v>
      </c>
      <c r="V448" s="2">
        <v>3.74</v>
      </c>
      <c r="X448" s="2">
        <v>73.5</v>
      </c>
      <c r="Y448" s="2">
        <v>0.003</v>
      </c>
      <c r="AA448" s="2">
        <v>3.87</v>
      </c>
      <c r="AC448" s="2">
        <v>0.191</v>
      </c>
      <c r="AE448" s="2">
        <v>2.26</v>
      </c>
      <c r="AG448" s="2">
        <v>0.034</v>
      </c>
      <c r="AH448" s="2">
        <v>0.04</v>
      </c>
      <c r="AI448" s="2">
        <v>0.7</v>
      </c>
      <c r="AJ448" s="2">
        <v>228</v>
      </c>
      <c r="AK448" s="2">
        <v>0.7</v>
      </c>
    </row>
    <row r="449" spans="1:37" ht="12.75">
      <c r="A449" s="2" t="s">
        <v>47</v>
      </c>
      <c r="B449" s="2">
        <v>37105</v>
      </c>
      <c r="C449" s="2">
        <v>1005</v>
      </c>
      <c r="D449" s="2">
        <v>22.9</v>
      </c>
      <c r="E449" s="2">
        <v>7.05</v>
      </c>
      <c r="F449" s="2">
        <v>371</v>
      </c>
      <c r="G449" s="2">
        <v>2.46</v>
      </c>
      <c r="H449" s="2">
        <v>1.7</v>
      </c>
      <c r="I449" s="2">
        <v>181</v>
      </c>
      <c r="K449" s="2">
        <v>0.02</v>
      </c>
      <c r="L449" s="2">
        <v>4.2</v>
      </c>
      <c r="M449" s="2">
        <v>0.02</v>
      </c>
      <c r="P449" s="2">
        <v>0.42</v>
      </c>
      <c r="T449" s="2">
        <v>22.5</v>
      </c>
      <c r="U449" s="2">
        <v>3.4</v>
      </c>
      <c r="V449" s="2">
        <v>3.88</v>
      </c>
      <c r="X449" s="2">
        <v>82.5</v>
      </c>
      <c r="Y449" s="2">
        <v>0.003</v>
      </c>
      <c r="AA449" s="2">
        <v>4.31</v>
      </c>
      <c r="AC449" s="2">
        <v>0.24</v>
      </c>
      <c r="AE449" s="2">
        <v>2.5</v>
      </c>
      <c r="AG449" s="2">
        <v>0.02</v>
      </c>
      <c r="AH449" s="2">
        <v>0.04</v>
      </c>
      <c r="AI449" s="2">
        <v>0.7</v>
      </c>
      <c r="AJ449" s="2">
        <v>232</v>
      </c>
      <c r="AK449" s="2">
        <v>0.7</v>
      </c>
    </row>
    <row r="450" spans="1:41" ht="12.75">
      <c r="A450" s="2" t="s">
        <v>47</v>
      </c>
      <c r="B450" s="2">
        <v>37292</v>
      </c>
      <c r="C450" s="2">
        <v>1030</v>
      </c>
      <c r="D450" s="2">
        <v>22.3</v>
      </c>
      <c r="E450" s="2">
        <v>7.03</v>
      </c>
      <c r="F450" s="2">
        <v>327</v>
      </c>
      <c r="G450" s="2">
        <v>1.95</v>
      </c>
      <c r="H450" s="2">
        <v>1.4</v>
      </c>
      <c r="I450" s="2">
        <v>165</v>
      </c>
      <c r="K450" s="2">
        <v>0.02</v>
      </c>
      <c r="L450" s="2">
        <v>4.33</v>
      </c>
      <c r="M450" s="2">
        <v>0.094</v>
      </c>
      <c r="P450" s="2">
        <v>0.438</v>
      </c>
      <c r="T450" s="2">
        <v>19.4</v>
      </c>
      <c r="U450" s="2">
        <v>0.3</v>
      </c>
      <c r="V450" s="2">
        <v>4.4</v>
      </c>
      <c r="X450" s="2">
        <v>78.4</v>
      </c>
      <c r="Y450" s="2">
        <v>0.005</v>
      </c>
      <c r="AA450" s="2">
        <v>4.62</v>
      </c>
      <c r="AC450" s="2">
        <v>0.268</v>
      </c>
      <c r="AE450" s="2">
        <v>2.66</v>
      </c>
      <c r="AG450" s="2">
        <v>0.039</v>
      </c>
      <c r="AH450" s="2">
        <v>0.05</v>
      </c>
      <c r="AI450" s="2">
        <v>0.7</v>
      </c>
      <c r="AJ450" s="2">
        <v>216</v>
      </c>
      <c r="AK450" s="2">
        <v>0.7</v>
      </c>
      <c r="AL450" s="2">
        <v>0.002</v>
      </c>
      <c r="AM450" s="2">
        <v>0.005</v>
      </c>
      <c r="AN450" s="2">
        <v>0.005</v>
      </c>
      <c r="AO450" s="2">
        <v>0.005</v>
      </c>
    </row>
    <row r="451" spans="1:39" ht="12.75">
      <c r="A451" s="2" t="s">
        <v>47</v>
      </c>
      <c r="B451" s="2">
        <v>37197</v>
      </c>
      <c r="C451" s="2">
        <v>1120</v>
      </c>
      <c r="D451" s="2">
        <v>22.5</v>
      </c>
      <c r="E451" s="2">
        <v>7.04</v>
      </c>
      <c r="F451" s="2">
        <v>384</v>
      </c>
      <c r="G451" s="2">
        <v>2.38</v>
      </c>
      <c r="H451" s="2">
        <v>3.7</v>
      </c>
      <c r="I451" s="2">
        <v>179</v>
      </c>
      <c r="K451" s="2">
        <v>0.02</v>
      </c>
      <c r="L451" s="2">
        <v>4.1</v>
      </c>
      <c r="M451" s="2">
        <v>0.046</v>
      </c>
      <c r="P451" s="2">
        <v>0.39</v>
      </c>
      <c r="T451" s="2">
        <v>18.9</v>
      </c>
      <c r="U451" s="2">
        <v>1.1</v>
      </c>
      <c r="V451" s="2">
        <v>4.03</v>
      </c>
      <c r="X451" s="2">
        <v>131</v>
      </c>
      <c r="Y451" s="2">
        <v>0.003</v>
      </c>
      <c r="AA451" s="2">
        <v>4.93</v>
      </c>
      <c r="AC451" s="2">
        <v>0.16</v>
      </c>
      <c r="AE451" s="2">
        <v>1.17</v>
      </c>
      <c r="AG451" s="2">
        <v>0.06</v>
      </c>
      <c r="AH451" s="2">
        <v>0.04</v>
      </c>
      <c r="AI451" s="2">
        <v>0.7</v>
      </c>
      <c r="AJ451" s="2">
        <v>216</v>
      </c>
      <c r="AK451" s="2">
        <v>0.7</v>
      </c>
      <c r="AL451" s="2">
        <v>0.002</v>
      </c>
      <c r="AM451" s="2">
        <v>0.005</v>
      </c>
    </row>
    <row r="452" spans="1:41" ht="12.75">
      <c r="A452" s="2" t="s">
        <v>47</v>
      </c>
      <c r="B452" s="2">
        <v>37378</v>
      </c>
      <c r="C452" s="2">
        <v>1255</v>
      </c>
      <c r="D452" s="2">
        <v>22.9</v>
      </c>
      <c r="E452" s="2">
        <v>7.01</v>
      </c>
      <c r="F452" s="2">
        <v>383</v>
      </c>
      <c r="G452" s="2">
        <v>2.24</v>
      </c>
      <c r="H452" s="2">
        <v>0.4</v>
      </c>
      <c r="I452" s="2">
        <v>172</v>
      </c>
      <c r="K452" s="2">
        <v>0.02</v>
      </c>
      <c r="L452" s="2">
        <v>15.9</v>
      </c>
      <c r="M452" s="2">
        <v>0.092</v>
      </c>
      <c r="P452" s="2">
        <v>0.419</v>
      </c>
      <c r="T452" s="2">
        <v>8.6</v>
      </c>
      <c r="U452" s="2">
        <v>0.5</v>
      </c>
      <c r="V452" s="2">
        <v>0.87</v>
      </c>
      <c r="X452" s="2">
        <v>71.7</v>
      </c>
      <c r="Y452" s="2">
        <v>0.001</v>
      </c>
      <c r="AA452" s="2">
        <v>4.62</v>
      </c>
      <c r="AC452" s="2">
        <v>4.62</v>
      </c>
      <c r="AE452" s="2">
        <v>2.57</v>
      </c>
      <c r="AG452" s="2">
        <v>0.038</v>
      </c>
      <c r="AH452" s="2">
        <v>0.056</v>
      </c>
      <c r="AJ452" s="2">
        <v>234</v>
      </c>
      <c r="AL452" s="2">
        <v>0.0005</v>
      </c>
      <c r="AM452" s="2">
        <v>0.023</v>
      </c>
      <c r="AN452" s="2">
        <v>0.005</v>
      </c>
      <c r="AO452" s="2">
        <v>0.005</v>
      </c>
    </row>
    <row r="453" spans="1:41" ht="12.75">
      <c r="A453" s="2" t="s">
        <v>47</v>
      </c>
      <c r="B453" s="2">
        <v>37470</v>
      </c>
      <c r="C453" s="2">
        <v>1010</v>
      </c>
      <c r="D453" s="2">
        <v>22.8</v>
      </c>
      <c r="E453" s="2">
        <v>6.66</v>
      </c>
      <c r="F453" s="2">
        <v>402</v>
      </c>
      <c r="G453" s="2">
        <v>2.32</v>
      </c>
      <c r="H453" s="2">
        <v>1.6</v>
      </c>
      <c r="I453" s="2">
        <v>174</v>
      </c>
      <c r="K453" s="2">
        <v>0.02</v>
      </c>
      <c r="L453" s="2">
        <v>4.69</v>
      </c>
      <c r="M453" s="2">
        <v>0.046</v>
      </c>
      <c r="P453" s="2">
        <v>0.357</v>
      </c>
      <c r="T453" s="2">
        <v>21.2</v>
      </c>
      <c r="U453" s="2">
        <v>0.3</v>
      </c>
      <c r="V453" s="2">
        <v>0.38</v>
      </c>
      <c r="X453" s="2">
        <v>82</v>
      </c>
      <c r="Y453" s="2">
        <v>0.002</v>
      </c>
      <c r="AA453" s="2">
        <v>4.3</v>
      </c>
      <c r="AC453" s="2">
        <v>0.221</v>
      </c>
      <c r="AE453" s="2">
        <v>2.31</v>
      </c>
      <c r="AG453" s="2">
        <v>0.043</v>
      </c>
      <c r="AH453" s="2">
        <v>0.356</v>
      </c>
      <c r="AJ453" s="2">
        <v>256</v>
      </c>
      <c r="AL453" s="2">
        <v>0.0005</v>
      </c>
      <c r="AM453" s="2">
        <v>0.023</v>
      </c>
      <c r="AN453" s="2">
        <v>0.005</v>
      </c>
      <c r="AO453" s="2">
        <v>0.005</v>
      </c>
    </row>
    <row r="454" spans="1:39" ht="12.75">
      <c r="A454" s="2" t="s">
        <v>47</v>
      </c>
      <c r="B454" s="2">
        <v>37565</v>
      </c>
      <c r="C454" s="2">
        <v>1230</v>
      </c>
      <c r="D454" s="2">
        <v>22.7</v>
      </c>
      <c r="E454" s="2">
        <v>7.02</v>
      </c>
      <c r="F454" s="2">
        <v>419</v>
      </c>
      <c r="G454" s="2">
        <v>2.17</v>
      </c>
      <c r="H454" s="2">
        <v>6.7</v>
      </c>
      <c r="I454" s="2">
        <v>172</v>
      </c>
      <c r="K454" s="2">
        <v>0.037</v>
      </c>
      <c r="L454" s="2">
        <v>4.56</v>
      </c>
      <c r="M454" s="2">
        <v>0.12</v>
      </c>
      <c r="P454" s="2">
        <v>0.35</v>
      </c>
      <c r="T454" s="2">
        <v>23.5</v>
      </c>
      <c r="U454" s="2">
        <v>0.9</v>
      </c>
      <c r="V454" s="2">
        <v>5.5</v>
      </c>
      <c r="X454" s="2">
        <v>70.1</v>
      </c>
      <c r="Y454" s="2">
        <v>0.002</v>
      </c>
      <c r="AA454" s="2">
        <v>4.01</v>
      </c>
      <c r="AC454" s="2">
        <v>0.12</v>
      </c>
      <c r="AE454" s="2">
        <v>2</v>
      </c>
      <c r="AG454" s="2">
        <v>0.05</v>
      </c>
      <c r="AH454" s="2">
        <v>0.4</v>
      </c>
      <c r="AJ454" s="2">
        <v>197</v>
      </c>
      <c r="AL454" s="2">
        <v>0.003</v>
      </c>
      <c r="AM454" s="2">
        <v>0.01</v>
      </c>
    </row>
    <row r="455" spans="1:39" ht="12.75">
      <c r="A455" s="2" t="s">
        <v>47</v>
      </c>
      <c r="B455" s="2">
        <v>37657</v>
      </c>
      <c r="C455" s="2">
        <v>1320</v>
      </c>
      <c r="D455" s="2">
        <v>22.6</v>
      </c>
      <c r="E455" s="2">
        <v>7.15</v>
      </c>
      <c r="F455" s="2">
        <v>338</v>
      </c>
      <c r="G455" s="2">
        <v>1.68</v>
      </c>
      <c r="H455" s="2">
        <v>0.8</v>
      </c>
      <c r="I455" s="2">
        <v>180</v>
      </c>
      <c r="K455" s="2">
        <v>0.016</v>
      </c>
      <c r="L455" s="2">
        <v>5.43</v>
      </c>
      <c r="M455" s="2">
        <v>0.09</v>
      </c>
      <c r="P455" s="2">
        <v>0.37</v>
      </c>
      <c r="T455" s="2">
        <v>26.1</v>
      </c>
      <c r="U455" s="2">
        <v>1.1</v>
      </c>
      <c r="V455" s="2">
        <v>1.1</v>
      </c>
      <c r="X455" s="2">
        <v>80</v>
      </c>
      <c r="Y455" s="2">
        <v>0.002</v>
      </c>
      <c r="AA455" s="2">
        <v>4.5</v>
      </c>
      <c r="AC455" s="2">
        <v>0.2</v>
      </c>
      <c r="AE455" s="2">
        <v>2.8</v>
      </c>
      <c r="AG455" s="2">
        <v>0.07</v>
      </c>
      <c r="AH455" s="2">
        <v>0.2</v>
      </c>
      <c r="AJ455" s="2">
        <v>254</v>
      </c>
      <c r="AL455" s="2">
        <v>0.003</v>
      </c>
      <c r="AM455" s="2">
        <v>0.01</v>
      </c>
    </row>
    <row r="456" spans="1:38" ht="12.75">
      <c r="A456" s="2" t="s">
        <v>47</v>
      </c>
      <c r="B456" s="2">
        <v>37743</v>
      </c>
      <c r="C456" s="2">
        <v>1520</v>
      </c>
      <c r="D456" s="2">
        <v>22.4</v>
      </c>
      <c r="E456" s="2">
        <v>6.62</v>
      </c>
      <c r="F456" s="2">
        <v>394</v>
      </c>
      <c r="G456" s="2">
        <v>1.95</v>
      </c>
      <c r="H456" s="2">
        <v>1.6</v>
      </c>
      <c r="I456" s="2">
        <v>178</v>
      </c>
      <c r="K456" s="2">
        <v>0.037</v>
      </c>
      <c r="L456" s="2">
        <v>4.43</v>
      </c>
      <c r="M456" s="2">
        <v>0.08</v>
      </c>
      <c r="P456" s="2">
        <v>0.324</v>
      </c>
      <c r="T456" s="2">
        <v>19</v>
      </c>
      <c r="U456" s="2">
        <v>4.3</v>
      </c>
      <c r="V456" s="2">
        <v>7.3</v>
      </c>
      <c r="X456" s="2">
        <v>73.2</v>
      </c>
      <c r="AA456" s="2">
        <v>4.03</v>
      </c>
      <c r="AC456" s="2">
        <v>0.23</v>
      </c>
      <c r="AE456" s="2">
        <v>2.44</v>
      </c>
      <c r="AG456" s="2">
        <v>0.08</v>
      </c>
      <c r="AH456" s="2">
        <v>0.2</v>
      </c>
      <c r="AJ456" s="2">
        <v>226</v>
      </c>
      <c r="AL456" s="2">
        <v>0.003</v>
      </c>
    </row>
    <row r="457" spans="1:38" ht="12.75">
      <c r="A457" s="2" t="s">
        <v>47</v>
      </c>
      <c r="B457" s="2">
        <v>38384</v>
      </c>
      <c r="C457" s="2">
        <v>1315</v>
      </c>
      <c r="D457" s="2">
        <v>22</v>
      </c>
      <c r="E457" s="2">
        <v>6.9</v>
      </c>
      <c r="F457" s="2">
        <v>445</v>
      </c>
      <c r="G457" s="2">
        <v>3.14</v>
      </c>
      <c r="I457" s="2">
        <v>208</v>
      </c>
      <c r="K457" s="2">
        <v>0.04</v>
      </c>
      <c r="L457" s="2">
        <v>5.41</v>
      </c>
      <c r="M457" s="2">
        <v>0.15</v>
      </c>
      <c r="P457" s="2">
        <v>0.617</v>
      </c>
      <c r="T457" s="2">
        <v>19.2</v>
      </c>
      <c r="V457" s="2">
        <v>2.33</v>
      </c>
      <c r="X457" s="2">
        <v>82.3</v>
      </c>
      <c r="AA457" s="2">
        <v>4.04</v>
      </c>
      <c r="AC457" s="2">
        <v>0.23</v>
      </c>
      <c r="AE457" s="2">
        <v>3.02</v>
      </c>
      <c r="AG457" s="2">
        <v>0.047</v>
      </c>
      <c r="AH457" s="2">
        <v>0.25</v>
      </c>
      <c r="AJ457" s="2">
        <v>251</v>
      </c>
      <c r="AL457" s="2">
        <v>0.0003</v>
      </c>
    </row>
    <row r="458" spans="1:38" ht="12.75">
      <c r="A458" s="2" t="s">
        <v>47</v>
      </c>
      <c r="B458" s="2">
        <v>38567</v>
      </c>
      <c r="C458" s="2">
        <v>1250</v>
      </c>
      <c r="D458" s="2">
        <v>22.9</v>
      </c>
      <c r="E458" s="2">
        <v>6.98</v>
      </c>
      <c r="F458" s="2">
        <v>367</v>
      </c>
      <c r="H458" s="2">
        <v>0.1</v>
      </c>
      <c r="I458" s="2">
        <v>206</v>
      </c>
      <c r="L458" s="2">
        <v>6.57</v>
      </c>
      <c r="M458" s="2">
        <v>0.044</v>
      </c>
      <c r="P458" s="2">
        <v>0.638</v>
      </c>
      <c r="T458" s="2">
        <v>21.2</v>
      </c>
      <c r="V458" s="2">
        <v>0.85</v>
      </c>
      <c r="X458" s="2">
        <v>81.8</v>
      </c>
      <c r="AA458" s="2">
        <v>3.95</v>
      </c>
      <c r="AC458" s="2">
        <v>0.34</v>
      </c>
      <c r="AE458" s="2">
        <v>2.83</v>
      </c>
      <c r="AH458" s="2">
        <v>0.3</v>
      </c>
      <c r="AJ458" s="2">
        <v>258</v>
      </c>
      <c r="AL458" s="2">
        <v>0.0035</v>
      </c>
    </row>
    <row r="459" spans="1:38" ht="12.75">
      <c r="A459" s="2" t="s">
        <v>47</v>
      </c>
      <c r="B459" s="2">
        <v>37838</v>
      </c>
      <c r="C459" s="2">
        <v>1205</v>
      </c>
      <c r="D459" s="2">
        <v>22.9</v>
      </c>
      <c r="E459" s="2">
        <v>6.71</v>
      </c>
      <c r="F459" s="2">
        <v>515</v>
      </c>
      <c r="G459" s="2">
        <v>0.76</v>
      </c>
      <c r="H459" s="2">
        <v>1.7</v>
      </c>
      <c r="I459" s="2">
        <v>188</v>
      </c>
      <c r="K459" s="2">
        <v>0.037</v>
      </c>
      <c r="L459" s="2">
        <v>4.7</v>
      </c>
      <c r="M459" s="2">
        <v>0.06</v>
      </c>
      <c r="P459" s="2">
        <v>0.34</v>
      </c>
      <c r="T459" s="2">
        <v>21.8</v>
      </c>
      <c r="V459" s="2">
        <v>1.98</v>
      </c>
      <c r="X459" s="2">
        <v>71.2</v>
      </c>
      <c r="AA459" s="2">
        <v>3.97</v>
      </c>
      <c r="AC459" s="2">
        <v>0.19</v>
      </c>
      <c r="AE459" s="2">
        <v>2.34</v>
      </c>
      <c r="AG459" s="2">
        <v>0.042</v>
      </c>
      <c r="AH459" s="2">
        <v>0.21</v>
      </c>
      <c r="AJ459" s="2">
        <v>208</v>
      </c>
      <c r="AL459" s="2">
        <v>0.003</v>
      </c>
    </row>
    <row r="460" spans="1:38" ht="12.75">
      <c r="A460" s="2" t="s">
        <v>47</v>
      </c>
      <c r="B460" s="2">
        <v>38659</v>
      </c>
      <c r="C460" s="2">
        <v>1020</v>
      </c>
      <c r="D460" s="2">
        <v>22.7</v>
      </c>
      <c r="E460" s="2">
        <v>6.98</v>
      </c>
      <c r="F460" s="2">
        <v>482</v>
      </c>
      <c r="G460" s="2">
        <v>3.1</v>
      </c>
      <c r="I460" s="2">
        <v>208</v>
      </c>
      <c r="L460" s="2">
        <v>5.21</v>
      </c>
      <c r="M460" s="2">
        <v>0.068</v>
      </c>
      <c r="P460" s="2">
        <v>0.878</v>
      </c>
      <c r="T460" s="2">
        <v>16.6</v>
      </c>
      <c r="V460" s="2">
        <v>0.9</v>
      </c>
      <c r="X460" s="2">
        <v>94.6</v>
      </c>
      <c r="AA460" s="2">
        <v>3.98</v>
      </c>
      <c r="AC460" s="2">
        <v>0.33</v>
      </c>
      <c r="AE460" s="2">
        <v>2.79</v>
      </c>
      <c r="AH460" s="2">
        <v>0.11</v>
      </c>
      <c r="AJ460" s="2">
        <v>234</v>
      </c>
      <c r="AL460" s="2">
        <v>0.0035</v>
      </c>
    </row>
    <row r="461" spans="1:36" ht="12.75">
      <c r="A461" s="2" t="s">
        <v>47</v>
      </c>
      <c r="B461" s="2">
        <v>38019</v>
      </c>
      <c r="C461" s="2">
        <v>1130</v>
      </c>
      <c r="D461" s="2">
        <v>22.2</v>
      </c>
      <c r="E461" s="2">
        <v>6.65</v>
      </c>
      <c r="F461" s="2">
        <v>425</v>
      </c>
      <c r="G461" s="2">
        <v>1.49</v>
      </c>
      <c r="H461" s="2">
        <v>0.2</v>
      </c>
      <c r="I461" s="2">
        <v>184</v>
      </c>
      <c r="K461" s="2">
        <v>0.04</v>
      </c>
      <c r="L461" s="2">
        <v>4.91</v>
      </c>
      <c r="M461" s="2">
        <v>0.08</v>
      </c>
      <c r="P461" s="2">
        <v>0.458</v>
      </c>
      <c r="T461" s="2">
        <v>23.2</v>
      </c>
      <c r="V461" s="2">
        <v>1.56</v>
      </c>
      <c r="X461" s="2">
        <v>70.1</v>
      </c>
      <c r="AA461" s="2">
        <v>4.24</v>
      </c>
      <c r="AC461" s="2">
        <v>0.4</v>
      </c>
      <c r="AE461" s="2">
        <v>3.23</v>
      </c>
      <c r="AH461" s="2">
        <v>0.11</v>
      </c>
      <c r="AJ461" s="2">
        <v>241</v>
      </c>
    </row>
    <row r="462" spans="1:38" ht="12.75">
      <c r="A462" s="2" t="s">
        <v>47</v>
      </c>
      <c r="B462" s="2">
        <v>38293</v>
      </c>
      <c r="C462" s="2">
        <v>1140</v>
      </c>
      <c r="D462" s="2">
        <v>22.6</v>
      </c>
      <c r="E462" s="2">
        <v>7.31</v>
      </c>
      <c r="F462" s="2">
        <v>472</v>
      </c>
      <c r="G462" s="2">
        <v>2.55</v>
      </c>
      <c r="I462" s="2">
        <v>189</v>
      </c>
      <c r="K462" s="2">
        <v>0.1</v>
      </c>
      <c r="L462" s="2">
        <v>4.57</v>
      </c>
      <c r="M462" s="2">
        <v>0.09</v>
      </c>
      <c r="P462" s="2">
        <v>0.457</v>
      </c>
      <c r="T462" s="2">
        <v>17.9</v>
      </c>
      <c r="V462" s="2">
        <v>0.85</v>
      </c>
      <c r="X462" s="2">
        <v>73.4</v>
      </c>
      <c r="AA462" s="2">
        <v>3.98</v>
      </c>
      <c r="AC462" s="2">
        <v>0.22</v>
      </c>
      <c r="AE462" s="2">
        <v>2.45</v>
      </c>
      <c r="AH462" s="2">
        <v>0.17</v>
      </c>
      <c r="AJ462" s="2">
        <v>215</v>
      </c>
      <c r="AL462" s="2">
        <v>0.0003</v>
      </c>
    </row>
    <row r="463" spans="1:38" ht="12.75">
      <c r="A463" s="2" t="s">
        <v>47</v>
      </c>
      <c r="B463" s="2">
        <v>38750</v>
      </c>
      <c r="C463" s="2">
        <v>1335</v>
      </c>
      <c r="D463" s="2">
        <v>23.1</v>
      </c>
      <c r="E463" s="2">
        <v>6.97</v>
      </c>
      <c r="F463" s="2">
        <v>431</v>
      </c>
      <c r="G463" s="2">
        <v>3.16</v>
      </c>
      <c r="H463" s="2">
        <v>0.1</v>
      </c>
      <c r="I463" s="2">
        <v>208</v>
      </c>
      <c r="L463" s="2">
        <v>5.18</v>
      </c>
      <c r="M463" s="2">
        <v>0.041</v>
      </c>
      <c r="P463" s="2">
        <v>0.731</v>
      </c>
      <c r="T463" s="2">
        <v>17.2</v>
      </c>
      <c r="V463" s="2">
        <v>0.85</v>
      </c>
      <c r="X463" s="2">
        <v>87.8</v>
      </c>
      <c r="AA463" s="2">
        <v>3.87</v>
      </c>
      <c r="AC463" s="2">
        <v>0.34</v>
      </c>
      <c r="AE463" s="2">
        <v>2.84</v>
      </c>
      <c r="AG463" s="2">
        <v>0.045</v>
      </c>
      <c r="AH463" s="2">
        <v>0.11</v>
      </c>
      <c r="AJ463" s="2">
        <v>245</v>
      </c>
      <c r="AL463" s="2">
        <v>0.0035</v>
      </c>
    </row>
    <row r="464" spans="1:38" ht="12.75">
      <c r="A464" s="2" t="s">
        <v>47</v>
      </c>
      <c r="B464" s="2">
        <v>38110</v>
      </c>
      <c r="C464" s="2">
        <v>1210</v>
      </c>
      <c r="D464" s="2">
        <v>22.5</v>
      </c>
      <c r="E464" s="2">
        <v>7.22</v>
      </c>
      <c r="F464" s="2">
        <v>454</v>
      </c>
      <c r="G464" s="2">
        <v>1.73</v>
      </c>
      <c r="H464" s="2">
        <v>0.6</v>
      </c>
      <c r="I464" s="2">
        <v>193</v>
      </c>
      <c r="K464" s="2">
        <v>0.042</v>
      </c>
      <c r="L464" s="2">
        <v>5.19</v>
      </c>
      <c r="M464" s="2">
        <v>0.08</v>
      </c>
      <c r="P464" s="2">
        <v>0.423</v>
      </c>
      <c r="T464" s="2">
        <v>22.8</v>
      </c>
      <c r="V464" s="2">
        <v>2.85</v>
      </c>
      <c r="X464" s="2">
        <v>76.5</v>
      </c>
      <c r="AA464" s="2">
        <v>4.15</v>
      </c>
      <c r="AC464" s="2">
        <v>0.5</v>
      </c>
      <c r="AE464" s="2">
        <v>3.47</v>
      </c>
      <c r="AH464" s="2">
        <v>0.11</v>
      </c>
      <c r="AJ464" s="2">
        <v>246</v>
      </c>
      <c r="AL464" s="2">
        <v>0.0003</v>
      </c>
    </row>
    <row r="465" spans="1:38" ht="12.75">
      <c r="A465" s="2" t="s">
        <v>47</v>
      </c>
      <c r="B465" s="2">
        <v>37932</v>
      </c>
      <c r="C465" s="2">
        <v>1000</v>
      </c>
      <c r="D465" s="2">
        <v>22.5</v>
      </c>
      <c r="E465" s="2">
        <v>6.76</v>
      </c>
      <c r="F465" s="2">
        <v>432</v>
      </c>
      <c r="G465" s="2">
        <v>0.83</v>
      </c>
      <c r="I465" s="2">
        <v>188</v>
      </c>
      <c r="K465" s="2">
        <v>0.04</v>
      </c>
      <c r="L465" s="2">
        <v>4.47</v>
      </c>
      <c r="M465" s="2">
        <v>0.05</v>
      </c>
      <c r="P465" s="2">
        <v>0.441</v>
      </c>
      <c r="T465" s="2">
        <v>21</v>
      </c>
      <c r="V465" s="2">
        <v>3.87</v>
      </c>
      <c r="X465" s="2">
        <v>74.6</v>
      </c>
      <c r="AA465" s="2">
        <v>4.06</v>
      </c>
      <c r="AC465" s="2">
        <v>0.28</v>
      </c>
      <c r="AE465" s="2">
        <v>2.5</v>
      </c>
      <c r="AH465" s="2">
        <v>0.11</v>
      </c>
      <c r="AJ465" s="2">
        <v>195</v>
      </c>
      <c r="AL465" s="2">
        <v>0.0003</v>
      </c>
    </row>
    <row r="466" spans="1:38" ht="12.75">
      <c r="A466" s="2" t="s">
        <v>47</v>
      </c>
      <c r="B466" s="2">
        <v>38840</v>
      </c>
      <c r="C466" s="2">
        <v>1100</v>
      </c>
      <c r="D466" s="2">
        <v>22.7</v>
      </c>
      <c r="E466" s="2">
        <v>6.26</v>
      </c>
      <c r="F466" s="2">
        <v>423</v>
      </c>
      <c r="G466" s="2">
        <v>3.21</v>
      </c>
      <c r="I466" s="2">
        <v>208</v>
      </c>
      <c r="L466" s="2">
        <v>5.53</v>
      </c>
      <c r="M466" s="2">
        <v>0.11</v>
      </c>
      <c r="P466" s="2">
        <v>0.811</v>
      </c>
      <c r="T466" s="2">
        <v>19</v>
      </c>
      <c r="V466" s="2">
        <v>0.85</v>
      </c>
      <c r="X466" s="2">
        <v>81.6</v>
      </c>
      <c r="AA466" s="2">
        <v>4.09</v>
      </c>
      <c r="AC466" s="2">
        <v>0.39</v>
      </c>
      <c r="AE466" s="2">
        <v>2.86</v>
      </c>
      <c r="AH466" s="2">
        <v>0.18</v>
      </c>
      <c r="AJ466" s="2">
        <v>242</v>
      </c>
      <c r="AL466" s="2">
        <v>0.0022</v>
      </c>
    </row>
    <row r="467" spans="1:38" ht="12.75">
      <c r="A467" s="2" t="s">
        <v>47</v>
      </c>
      <c r="B467" s="2">
        <v>38201</v>
      </c>
      <c r="C467" s="2">
        <v>1330</v>
      </c>
      <c r="D467" s="2">
        <v>22.8</v>
      </c>
      <c r="E467" s="2">
        <v>6.96</v>
      </c>
      <c r="F467" s="2">
        <v>410</v>
      </c>
      <c r="G467" s="2">
        <v>1.99</v>
      </c>
      <c r="H467" s="2">
        <v>0.3</v>
      </c>
      <c r="I467" s="2">
        <v>193</v>
      </c>
      <c r="K467" s="2">
        <v>0.058</v>
      </c>
      <c r="L467" s="2">
        <v>4.72</v>
      </c>
      <c r="M467" s="2">
        <v>0.11</v>
      </c>
      <c r="P467" s="2">
        <v>0.503</v>
      </c>
      <c r="T467" s="2">
        <v>23.2</v>
      </c>
      <c r="V467" s="2">
        <v>3.65</v>
      </c>
      <c r="X467" s="2">
        <v>77</v>
      </c>
      <c r="AA467" s="2">
        <v>4.44</v>
      </c>
      <c r="AC467" s="2">
        <v>0.23</v>
      </c>
      <c r="AE467" s="2">
        <v>2.67</v>
      </c>
      <c r="AH467" s="2">
        <v>0.19</v>
      </c>
      <c r="AJ467" s="2">
        <v>239</v>
      </c>
      <c r="AL467" s="2">
        <v>0.0003</v>
      </c>
    </row>
    <row r="468" spans="1:38" ht="12.75">
      <c r="A468" s="2" t="s">
        <v>47</v>
      </c>
      <c r="B468" s="2">
        <v>38476</v>
      </c>
      <c r="C468" s="2">
        <v>1130</v>
      </c>
      <c r="D468" s="2">
        <v>22.4</v>
      </c>
      <c r="E468" s="2">
        <v>6.88</v>
      </c>
      <c r="F468" s="2">
        <v>475</v>
      </c>
      <c r="G468" s="2">
        <v>3.12</v>
      </c>
      <c r="I468" s="2">
        <v>213</v>
      </c>
      <c r="K468" s="2">
        <v>0.199</v>
      </c>
      <c r="L468" s="2">
        <v>5.65</v>
      </c>
      <c r="M468" s="2">
        <v>0.073</v>
      </c>
      <c r="P468" s="2">
        <v>0.608</v>
      </c>
      <c r="T468" s="2">
        <v>20.6</v>
      </c>
      <c r="V468" s="2">
        <v>0.85</v>
      </c>
      <c r="X468" s="2">
        <v>90.6</v>
      </c>
      <c r="AA468" s="2">
        <v>3.98</v>
      </c>
      <c r="AC468" s="2">
        <v>0.36</v>
      </c>
      <c r="AE468" s="2">
        <v>2.51</v>
      </c>
      <c r="AH468" s="2">
        <v>0.32</v>
      </c>
      <c r="AJ468" s="2">
        <v>236</v>
      </c>
      <c r="AL468" s="2">
        <v>0.0035</v>
      </c>
    </row>
    <row r="469" spans="1:38" ht="12.75">
      <c r="A469" s="2" t="s">
        <v>47</v>
      </c>
      <c r="B469" s="2">
        <v>38476</v>
      </c>
      <c r="C469" s="2">
        <v>1030</v>
      </c>
      <c r="D469" s="2">
        <v>22.4</v>
      </c>
      <c r="E469" s="2">
        <v>6.88</v>
      </c>
      <c r="F469" s="2">
        <v>475</v>
      </c>
      <c r="G469" s="2">
        <v>3.12</v>
      </c>
      <c r="I469" s="2">
        <v>214</v>
      </c>
      <c r="K469" s="2">
        <v>0.199</v>
      </c>
      <c r="L469" s="2">
        <v>6</v>
      </c>
      <c r="M469" s="2">
        <v>0.06</v>
      </c>
      <c r="P469" s="2">
        <v>0.591</v>
      </c>
      <c r="T469" s="2">
        <v>20.4</v>
      </c>
      <c r="V469" s="2">
        <v>0.85</v>
      </c>
      <c r="X469" s="2">
        <v>93.3</v>
      </c>
      <c r="AA469" s="2">
        <v>4.07</v>
      </c>
      <c r="AC469" s="2">
        <v>0.36</v>
      </c>
      <c r="AE469" s="2">
        <v>2.6</v>
      </c>
      <c r="AG469" s="2">
        <v>0.041</v>
      </c>
      <c r="AH469" s="2">
        <v>0.11</v>
      </c>
      <c r="AJ469" s="2">
        <v>231</v>
      </c>
      <c r="AL469" s="2">
        <v>0.0035</v>
      </c>
    </row>
    <row r="470" spans="1:41" ht="12.75">
      <c r="A470" s="2" t="s">
        <v>47</v>
      </c>
      <c r="B470" s="2">
        <v>37470</v>
      </c>
      <c r="C470" s="2">
        <v>1010</v>
      </c>
      <c r="D470" s="2">
        <v>22.8</v>
      </c>
      <c r="E470" s="2">
        <v>6.66</v>
      </c>
      <c r="F470" s="2">
        <v>402</v>
      </c>
      <c r="G470" s="2">
        <v>2.32</v>
      </c>
      <c r="H470" s="2">
        <v>2.3</v>
      </c>
      <c r="I470" s="2">
        <v>172</v>
      </c>
      <c r="K470" s="2">
        <v>0.02</v>
      </c>
      <c r="L470" s="2">
        <v>4.33</v>
      </c>
      <c r="M470" s="2">
        <v>0.046</v>
      </c>
      <c r="P470" s="2">
        <v>0.377</v>
      </c>
      <c r="T470" s="2">
        <v>21.4</v>
      </c>
      <c r="U470" s="2">
        <v>0.3</v>
      </c>
      <c r="V470" s="2">
        <v>5.79</v>
      </c>
      <c r="X470" s="2">
        <v>78.4</v>
      </c>
      <c r="Y470" s="2">
        <v>0.003</v>
      </c>
      <c r="AA470" s="2">
        <v>4.15</v>
      </c>
      <c r="AC470" s="2">
        <v>0.198</v>
      </c>
      <c r="AE470" s="2">
        <v>2.26</v>
      </c>
      <c r="AG470" s="2">
        <v>0.069</v>
      </c>
      <c r="AH470" s="2">
        <v>0.167</v>
      </c>
      <c r="AJ470" s="2">
        <v>236</v>
      </c>
      <c r="AL470" s="2">
        <v>0.0005</v>
      </c>
      <c r="AM470" s="2">
        <v>0.023</v>
      </c>
      <c r="AN470" s="2">
        <v>0.005</v>
      </c>
      <c r="AO470" s="2">
        <v>0.005</v>
      </c>
    </row>
    <row r="471" spans="1:41" ht="12.75">
      <c r="A471" s="2" t="s">
        <v>101</v>
      </c>
      <c r="B471" s="2">
        <v>37390</v>
      </c>
      <c r="C471" s="2">
        <v>930</v>
      </c>
      <c r="D471" s="2">
        <v>21.7</v>
      </c>
      <c r="E471" s="2">
        <v>7.32</v>
      </c>
      <c r="F471" s="2">
        <v>342</v>
      </c>
      <c r="G471" s="2">
        <v>5.54</v>
      </c>
      <c r="H471" s="2">
        <v>175</v>
      </c>
      <c r="I471" s="2">
        <v>228</v>
      </c>
      <c r="K471" s="2">
        <v>0.02</v>
      </c>
      <c r="L471" s="2">
        <v>3.68</v>
      </c>
      <c r="M471" s="2">
        <v>0.046</v>
      </c>
      <c r="P471" s="2">
        <v>0.998</v>
      </c>
      <c r="T471" s="2">
        <v>8</v>
      </c>
      <c r="U471" s="2">
        <v>0.5</v>
      </c>
      <c r="V471" s="2">
        <v>18.01</v>
      </c>
      <c r="X471" s="2">
        <v>98</v>
      </c>
      <c r="Y471" s="2">
        <v>0.001</v>
      </c>
      <c r="AA471" s="2">
        <v>6.85</v>
      </c>
      <c r="AC471" s="2">
        <v>0.558</v>
      </c>
      <c r="AE471" s="2">
        <v>2.2</v>
      </c>
      <c r="AG471" s="2">
        <v>1.26</v>
      </c>
      <c r="AH471" s="2">
        <v>0.242</v>
      </c>
      <c r="AJ471" s="2">
        <v>310</v>
      </c>
      <c r="AL471" s="2">
        <v>0.0005</v>
      </c>
      <c r="AM471" s="2">
        <v>0.023</v>
      </c>
      <c r="AN471" s="2">
        <v>0.052</v>
      </c>
      <c r="AO471" s="2">
        <v>0.052</v>
      </c>
    </row>
    <row r="472" spans="1:38" ht="12.75">
      <c r="A472" s="2" t="s">
        <v>101</v>
      </c>
      <c r="B472" s="2">
        <v>38000</v>
      </c>
      <c r="C472" s="2">
        <v>1400</v>
      </c>
      <c r="D472" s="2">
        <v>22.8</v>
      </c>
      <c r="E472" s="2">
        <v>6.9</v>
      </c>
      <c r="F472" s="2">
        <v>378</v>
      </c>
      <c r="G472" s="2">
        <v>0.91</v>
      </c>
      <c r="H472" s="2">
        <v>24.8</v>
      </c>
      <c r="I472" s="2">
        <v>175</v>
      </c>
      <c r="K472" s="2">
        <v>0.04</v>
      </c>
      <c r="L472" s="2">
        <v>4.28</v>
      </c>
      <c r="M472" s="2">
        <v>0.08</v>
      </c>
      <c r="P472" s="2">
        <v>0.542</v>
      </c>
      <c r="T472" s="2">
        <v>10.5</v>
      </c>
      <c r="V472" s="2">
        <v>2.26</v>
      </c>
      <c r="X472" s="2">
        <v>59.7</v>
      </c>
      <c r="AA472" s="2">
        <v>5.34</v>
      </c>
      <c r="AC472" s="2">
        <v>0.26</v>
      </c>
      <c r="AE472" s="2">
        <v>3.01</v>
      </c>
      <c r="AG472" s="2">
        <v>0.217</v>
      </c>
      <c r="AH472" s="2">
        <v>0.11</v>
      </c>
      <c r="AJ472" s="2">
        <v>224</v>
      </c>
      <c r="AL472" s="2">
        <v>0.0034</v>
      </c>
    </row>
    <row r="473" spans="1:38" ht="12.75">
      <c r="A473" s="2" t="s">
        <v>101</v>
      </c>
      <c r="B473" s="2">
        <v>38441</v>
      </c>
      <c r="C473" s="2">
        <v>1445</v>
      </c>
      <c r="E473" s="2">
        <v>6.95</v>
      </c>
      <c r="F473" s="2">
        <v>357</v>
      </c>
      <c r="G473" s="2">
        <v>8.34</v>
      </c>
      <c r="H473" s="2">
        <v>36.5</v>
      </c>
      <c r="I473" s="2">
        <v>169</v>
      </c>
      <c r="K473" s="2">
        <v>0.04</v>
      </c>
      <c r="L473" s="2">
        <v>4.28</v>
      </c>
      <c r="M473" s="2">
        <v>0.12</v>
      </c>
      <c r="P473" s="2">
        <v>0.354</v>
      </c>
      <c r="V473" s="2">
        <v>0.91</v>
      </c>
      <c r="X473" s="2">
        <v>79.6</v>
      </c>
      <c r="AA473" s="2">
        <v>4.78</v>
      </c>
      <c r="AC473" s="2">
        <v>0.32</v>
      </c>
      <c r="AE473" s="2">
        <v>2.5</v>
      </c>
      <c r="AG473" s="2">
        <v>0.239</v>
      </c>
      <c r="AH473" s="2">
        <v>0.32</v>
      </c>
      <c r="AJ473" s="2">
        <v>188</v>
      </c>
      <c r="AL473" s="2">
        <v>0.0003</v>
      </c>
    </row>
    <row r="474" spans="1:37" ht="12.75">
      <c r="A474" s="2" t="s">
        <v>60</v>
      </c>
      <c r="B474" s="2">
        <v>36952</v>
      </c>
      <c r="C474" s="2">
        <v>945</v>
      </c>
      <c r="D474" s="2">
        <v>21.7</v>
      </c>
      <c r="E474" s="2">
        <v>5.33</v>
      </c>
      <c r="F474" s="2">
        <v>88</v>
      </c>
      <c r="G474" s="2">
        <v>1.27</v>
      </c>
      <c r="H474" s="2">
        <v>10</v>
      </c>
      <c r="I474" s="2">
        <v>10</v>
      </c>
      <c r="K474" s="2">
        <v>0.02</v>
      </c>
      <c r="L474" s="2">
        <v>11.6</v>
      </c>
      <c r="M474" s="2">
        <v>0.174</v>
      </c>
      <c r="P474" s="2">
        <v>1.59</v>
      </c>
      <c r="T474" s="2">
        <v>8</v>
      </c>
      <c r="U474" s="2">
        <v>16.9</v>
      </c>
      <c r="V474" s="2">
        <v>6.84</v>
      </c>
      <c r="X474" s="2">
        <v>7.96</v>
      </c>
      <c r="Y474" s="2">
        <v>0.003</v>
      </c>
      <c r="AA474" s="2">
        <v>1.56</v>
      </c>
      <c r="AC474" s="2">
        <v>3.56</v>
      </c>
      <c r="AE474" s="2">
        <v>4.34</v>
      </c>
      <c r="AG474" s="2">
        <v>0.05</v>
      </c>
      <c r="AH474" s="2">
        <v>0.45</v>
      </c>
      <c r="AI474" s="2">
        <v>7.5</v>
      </c>
      <c r="AJ474" s="2">
        <v>82</v>
      </c>
      <c r="AK474" s="2">
        <v>7.5</v>
      </c>
    </row>
    <row r="475" spans="1:41" ht="12.75">
      <c r="A475" s="2" t="s">
        <v>60</v>
      </c>
      <c r="B475" s="2">
        <v>37340</v>
      </c>
      <c r="C475" s="2">
        <v>1050</v>
      </c>
      <c r="D475" s="2">
        <v>21.3</v>
      </c>
      <c r="E475" s="2">
        <v>5.35</v>
      </c>
      <c r="F475" s="2">
        <v>89</v>
      </c>
      <c r="G475" s="2">
        <v>0.78</v>
      </c>
      <c r="H475" s="2">
        <v>6.5</v>
      </c>
      <c r="I475" s="2">
        <v>12</v>
      </c>
      <c r="K475" s="2">
        <v>0.02</v>
      </c>
      <c r="L475" s="2">
        <v>8.69</v>
      </c>
      <c r="M475" s="2">
        <v>0.203</v>
      </c>
      <c r="P475" s="2">
        <v>1.16</v>
      </c>
      <c r="T475" s="2">
        <v>5</v>
      </c>
      <c r="U475" s="2">
        <v>5.7</v>
      </c>
      <c r="V475" s="2">
        <v>5.52</v>
      </c>
      <c r="X475" s="2">
        <v>7.39</v>
      </c>
      <c r="Y475" s="2">
        <v>0.004</v>
      </c>
      <c r="AA475" s="2">
        <v>1.91</v>
      </c>
      <c r="AC475" s="2">
        <v>3.83</v>
      </c>
      <c r="AE475" s="2">
        <v>4.53</v>
      </c>
      <c r="AG475" s="2">
        <v>0.046</v>
      </c>
      <c r="AH475" s="2">
        <v>0.649</v>
      </c>
      <c r="AJ475" s="2">
        <v>140</v>
      </c>
      <c r="AL475" s="2">
        <v>0.0005</v>
      </c>
      <c r="AM475" s="2">
        <v>0.023</v>
      </c>
      <c r="AN475" s="2">
        <v>0.045</v>
      </c>
      <c r="AO475" s="2">
        <v>0.045</v>
      </c>
    </row>
    <row r="476" spans="1:38" ht="12.75">
      <c r="A476" s="2" t="s">
        <v>60</v>
      </c>
      <c r="B476" s="2">
        <v>37762</v>
      </c>
      <c r="C476" s="2">
        <v>750</v>
      </c>
      <c r="D476" s="2">
        <v>21.6</v>
      </c>
      <c r="E476" s="2">
        <v>5.59</v>
      </c>
      <c r="F476" s="2">
        <v>99</v>
      </c>
      <c r="G476" s="2">
        <v>0.59</v>
      </c>
      <c r="H476" s="2">
        <v>8.2</v>
      </c>
      <c r="I476" s="2">
        <v>16.5</v>
      </c>
      <c r="K476" s="2">
        <v>0.067</v>
      </c>
      <c r="L476" s="2">
        <v>7.31</v>
      </c>
      <c r="M476" s="2">
        <v>0.27</v>
      </c>
      <c r="P476" s="2">
        <v>0.308</v>
      </c>
      <c r="U476" s="2">
        <v>11.7</v>
      </c>
      <c r="V476" s="2">
        <v>12</v>
      </c>
      <c r="X476" s="2">
        <v>8.87</v>
      </c>
      <c r="AA476" s="2">
        <v>1.58</v>
      </c>
      <c r="AC476" s="2">
        <v>3.83</v>
      </c>
      <c r="AE476" s="2">
        <v>2.76</v>
      </c>
      <c r="AG476" s="2">
        <v>0.11</v>
      </c>
      <c r="AH476" s="2">
        <v>1</v>
      </c>
      <c r="AJ476" s="2">
        <v>97</v>
      </c>
      <c r="AL476" s="2">
        <v>0.003</v>
      </c>
    </row>
    <row r="477" spans="1:38" ht="12.75">
      <c r="A477" s="2" t="s">
        <v>60</v>
      </c>
      <c r="B477" s="2">
        <v>38531</v>
      </c>
      <c r="C477" s="2">
        <v>850</v>
      </c>
      <c r="D477" s="2">
        <v>21.6</v>
      </c>
      <c r="E477" s="2">
        <v>5.53</v>
      </c>
      <c r="F477" s="2">
        <v>96</v>
      </c>
      <c r="G477" s="2">
        <v>0.54</v>
      </c>
      <c r="H477" s="2">
        <v>3.1</v>
      </c>
      <c r="I477" s="2">
        <v>21.9</v>
      </c>
      <c r="L477" s="2">
        <v>7.32</v>
      </c>
      <c r="M477" s="2">
        <v>0.294</v>
      </c>
      <c r="P477" s="2">
        <v>0.354</v>
      </c>
      <c r="V477" s="2">
        <v>8.67</v>
      </c>
      <c r="X477" s="2">
        <v>8.65</v>
      </c>
      <c r="AA477" s="2">
        <v>1.58</v>
      </c>
      <c r="AC477" s="2">
        <v>3.45</v>
      </c>
      <c r="AE477" s="2">
        <v>2.52</v>
      </c>
      <c r="AG477" s="2">
        <v>0.059</v>
      </c>
      <c r="AH477" s="2">
        <v>1.04</v>
      </c>
      <c r="AJ477" s="2">
        <v>112</v>
      </c>
      <c r="AL477" s="2">
        <v>0.0035</v>
      </c>
    </row>
    <row r="478" spans="1:38" ht="12.75">
      <c r="A478" s="2" t="s">
        <v>60</v>
      </c>
      <c r="B478" s="2">
        <v>38111</v>
      </c>
      <c r="C478" s="2">
        <v>1155</v>
      </c>
      <c r="D478" s="2">
        <v>21.5</v>
      </c>
      <c r="E478" s="2">
        <v>5.55</v>
      </c>
      <c r="F478" s="2">
        <v>99</v>
      </c>
      <c r="G478" s="2">
        <v>0.41</v>
      </c>
      <c r="H478" s="2">
        <v>4.6</v>
      </c>
      <c r="I478" s="2">
        <v>16.8</v>
      </c>
      <c r="K478" s="2">
        <v>0.04</v>
      </c>
      <c r="L478" s="2">
        <v>10.3</v>
      </c>
      <c r="M478" s="2">
        <v>0.2</v>
      </c>
      <c r="P478" s="2">
        <v>0.708</v>
      </c>
      <c r="V478" s="2">
        <v>4.17</v>
      </c>
      <c r="X478" s="2">
        <v>6.64</v>
      </c>
      <c r="AA478" s="2">
        <v>1.86</v>
      </c>
      <c r="AC478" s="2">
        <v>3.3</v>
      </c>
      <c r="AE478" s="2">
        <v>5</v>
      </c>
      <c r="AH478" s="2">
        <v>0.41</v>
      </c>
      <c r="AJ478" s="2">
        <v>87</v>
      </c>
      <c r="AL478" s="2">
        <v>0.0003</v>
      </c>
    </row>
    <row r="479" spans="1:37" ht="12.75">
      <c r="A479" s="2" t="s">
        <v>70</v>
      </c>
      <c r="B479" s="2">
        <v>36980</v>
      </c>
      <c r="C479" s="2">
        <v>1030</v>
      </c>
      <c r="D479" s="2">
        <v>22.1</v>
      </c>
      <c r="E479" s="2">
        <v>7.09</v>
      </c>
      <c r="F479" s="2">
        <v>386</v>
      </c>
      <c r="G479" s="2">
        <v>0.42</v>
      </c>
      <c r="H479" s="2">
        <v>2.9</v>
      </c>
      <c r="I479" s="2">
        <v>167</v>
      </c>
      <c r="K479" s="2">
        <v>0.02</v>
      </c>
      <c r="L479" s="2">
        <v>16.4</v>
      </c>
      <c r="M479" s="2">
        <v>0.404</v>
      </c>
      <c r="P479" s="2">
        <v>0.01</v>
      </c>
      <c r="T479" s="2">
        <v>0.8</v>
      </c>
      <c r="U479" s="2">
        <v>4.9</v>
      </c>
      <c r="V479" s="2">
        <v>12.19</v>
      </c>
      <c r="X479" s="2">
        <v>42.2</v>
      </c>
      <c r="Y479" s="2">
        <v>0.003</v>
      </c>
      <c r="AA479" s="2">
        <v>15.3</v>
      </c>
      <c r="AC479" s="2">
        <v>0.542</v>
      </c>
      <c r="AE479" s="2">
        <v>14.5</v>
      </c>
      <c r="AG479" s="2">
        <v>0.065</v>
      </c>
      <c r="AH479" s="2">
        <v>0.06</v>
      </c>
      <c r="AI479" s="2">
        <v>0.7</v>
      </c>
      <c r="AJ479" s="2">
        <v>240</v>
      </c>
      <c r="AK479" s="2">
        <v>0.7</v>
      </c>
    </row>
    <row r="480" spans="1:41" ht="12.75">
      <c r="A480" s="2" t="s">
        <v>70</v>
      </c>
      <c r="B480" s="2">
        <v>37301</v>
      </c>
      <c r="C480" s="2">
        <v>1230</v>
      </c>
      <c r="D480" s="2">
        <v>22</v>
      </c>
      <c r="E480" s="2">
        <v>7.6</v>
      </c>
      <c r="F480" s="2">
        <v>343</v>
      </c>
      <c r="G480" s="2">
        <v>2.61</v>
      </c>
      <c r="H480" s="2">
        <v>3.5</v>
      </c>
      <c r="I480" s="2">
        <v>169</v>
      </c>
      <c r="K480" s="2">
        <v>0.02</v>
      </c>
      <c r="L480" s="2">
        <v>18.8</v>
      </c>
      <c r="M480" s="2">
        <v>0.331</v>
      </c>
      <c r="P480" s="2">
        <v>0.01</v>
      </c>
      <c r="T480" s="2">
        <v>1.7</v>
      </c>
      <c r="U480" s="2">
        <v>1.3</v>
      </c>
      <c r="V480" s="2">
        <v>1.1</v>
      </c>
      <c r="X480" s="2">
        <v>41.1</v>
      </c>
      <c r="Y480" s="2">
        <v>0.003</v>
      </c>
      <c r="AA480" s="2">
        <v>15.2</v>
      </c>
      <c r="AC480" s="2">
        <v>0.473</v>
      </c>
      <c r="AE480" s="2">
        <v>13.8</v>
      </c>
      <c r="AG480" s="2">
        <v>0.066</v>
      </c>
      <c r="AH480" s="2">
        <v>0.05</v>
      </c>
      <c r="AI480" s="2">
        <v>0.7</v>
      </c>
      <c r="AJ480" s="2">
        <v>248</v>
      </c>
      <c r="AK480" s="2">
        <v>0.7</v>
      </c>
      <c r="AL480" s="2">
        <v>0.002</v>
      </c>
      <c r="AM480" s="2">
        <v>0.005</v>
      </c>
      <c r="AN480" s="2">
        <v>0.06</v>
      </c>
      <c r="AO480" s="2">
        <v>0.06</v>
      </c>
    </row>
    <row r="481" spans="1:38" ht="12.75">
      <c r="A481" s="2" t="s">
        <v>70</v>
      </c>
      <c r="B481" s="2">
        <v>37756</v>
      </c>
      <c r="C481" s="2">
        <v>1100</v>
      </c>
      <c r="D481" s="2">
        <v>22.1</v>
      </c>
      <c r="E481" s="2">
        <v>7.12</v>
      </c>
      <c r="F481" s="2">
        <v>389</v>
      </c>
      <c r="G481" s="2">
        <v>4.04</v>
      </c>
      <c r="H481" s="2">
        <v>1.4</v>
      </c>
      <c r="I481" s="2">
        <v>181</v>
      </c>
      <c r="K481" s="2">
        <v>0.052</v>
      </c>
      <c r="L481" s="2">
        <v>25.1</v>
      </c>
      <c r="M481" s="2">
        <v>0.47</v>
      </c>
      <c r="P481" s="2">
        <v>0.005</v>
      </c>
      <c r="T481" s="2">
        <v>1.2</v>
      </c>
      <c r="U481" s="2">
        <v>6.3</v>
      </c>
      <c r="V481" s="2">
        <v>7.5</v>
      </c>
      <c r="X481" s="2">
        <v>42.8</v>
      </c>
      <c r="AA481" s="2">
        <v>16.6</v>
      </c>
      <c r="AC481" s="2">
        <v>0.518</v>
      </c>
      <c r="AE481" s="2">
        <v>15.4</v>
      </c>
      <c r="AG481" s="2">
        <v>0.09</v>
      </c>
      <c r="AH481" s="2">
        <v>0.2</v>
      </c>
      <c r="AJ481" s="2">
        <v>239</v>
      </c>
      <c r="AL481" s="2">
        <v>0.003</v>
      </c>
    </row>
    <row r="482" spans="1:38" ht="12.75">
      <c r="A482" s="2" t="s">
        <v>70</v>
      </c>
      <c r="B482" s="2">
        <v>38098</v>
      </c>
      <c r="C482" s="2">
        <v>1330</v>
      </c>
      <c r="D482" s="2">
        <v>21.8</v>
      </c>
      <c r="E482" s="2">
        <v>7.4</v>
      </c>
      <c r="F482" s="2">
        <v>396</v>
      </c>
      <c r="I482" s="2">
        <v>175</v>
      </c>
      <c r="K482" s="2">
        <v>0.04</v>
      </c>
      <c r="L482" s="2">
        <v>20</v>
      </c>
      <c r="M482" s="2">
        <v>0.39</v>
      </c>
      <c r="V482" s="2">
        <v>0.85</v>
      </c>
      <c r="X482" s="2">
        <v>43.6</v>
      </c>
      <c r="AA482" s="2">
        <v>16.2</v>
      </c>
      <c r="AC482" s="2">
        <v>0.569</v>
      </c>
      <c r="AE482" s="2">
        <v>15.4</v>
      </c>
      <c r="AH482" s="2">
        <v>0.2</v>
      </c>
      <c r="AJ482" s="2">
        <v>242</v>
      </c>
      <c r="AL482" s="2">
        <v>0.0003</v>
      </c>
    </row>
    <row r="483" spans="1:38" ht="12.75">
      <c r="A483" s="2" t="s">
        <v>70</v>
      </c>
      <c r="B483" s="2">
        <v>38609</v>
      </c>
      <c r="C483" s="2">
        <v>1300</v>
      </c>
      <c r="E483" s="2">
        <v>6.8</v>
      </c>
      <c r="F483" s="2">
        <v>390</v>
      </c>
      <c r="G483" s="2">
        <v>0.64</v>
      </c>
      <c r="H483" s="2">
        <v>3.8</v>
      </c>
      <c r="I483" s="2">
        <v>183</v>
      </c>
      <c r="L483" s="2">
        <v>23.3</v>
      </c>
      <c r="M483" s="2">
        <v>0.481</v>
      </c>
      <c r="V483" s="2">
        <v>0.85</v>
      </c>
      <c r="X483" s="2">
        <v>42.6</v>
      </c>
      <c r="AA483" s="2">
        <v>16.7</v>
      </c>
      <c r="AC483" s="2">
        <v>0.59</v>
      </c>
      <c r="AE483" s="2">
        <v>15.5</v>
      </c>
      <c r="AH483" s="2">
        <v>0.11</v>
      </c>
      <c r="AJ483" s="2">
        <v>215</v>
      </c>
      <c r="AL483" s="2">
        <v>0.0035</v>
      </c>
    </row>
    <row r="484" spans="1:37" ht="12.75">
      <c r="A484" s="2" t="s">
        <v>59</v>
      </c>
      <c r="B484" s="2">
        <v>36950</v>
      </c>
      <c r="C484" s="2">
        <v>1430</v>
      </c>
      <c r="D484" s="2">
        <v>23.5</v>
      </c>
      <c r="E484" s="2">
        <v>7.08</v>
      </c>
      <c r="F484" s="2">
        <v>777</v>
      </c>
      <c r="G484" s="2">
        <v>0.31</v>
      </c>
      <c r="H484" s="2">
        <v>0.8</v>
      </c>
      <c r="I484" s="2">
        <v>196</v>
      </c>
      <c r="K484" s="2">
        <v>0.02</v>
      </c>
      <c r="L484" s="2">
        <v>12.9</v>
      </c>
      <c r="M484" s="2">
        <v>0.221</v>
      </c>
      <c r="P484" s="2">
        <v>0.01</v>
      </c>
      <c r="T484" s="2">
        <v>3</v>
      </c>
      <c r="U484" s="2">
        <v>12.6</v>
      </c>
      <c r="V484" s="2">
        <v>8.18</v>
      </c>
      <c r="X484" s="2">
        <v>52.1</v>
      </c>
      <c r="Y484" s="2">
        <v>0.003</v>
      </c>
      <c r="AA484" s="2">
        <v>20.1</v>
      </c>
      <c r="AC484" s="2">
        <v>0.769</v>
      </c>
      <c r="AE484" s="2">
        <v>7.76</v>
      </c>
      <c r="AG484" s="2">
        <v>0.023</v>
      </c>
      <c r="AH484" s="2">
        <v>0.04</v>
      </c>
      <c r="AI484" s="2">
        <v>0.7</v>
      </c>
      <c r="AJ484" s="2">
        <v>234</v>
      </c>
      <c r="AK484" s="2">
        <v>0.7</v>
      </c>
    </row>
    <row r="485" spans="1:41" ht="12.75">
      <c r="A485" s="2" t="s">
        <v>59</v>
      </c>
      <c r="B485" s="2">
        <v>37340</v>
      </c>
      <c r="C485" s="2">
        <v>1310</v>
      </c>
      <c r="D485" s="2">
        <v>23.3</v>
      </c>
      <c r="E485" s="2">
        <v>7.22</v>
      </c>
      <c r="F485" s="2">
        <v>401</v>
      </c>
      <c r="G485" s="2">
        <v>0.23</v>
      </c>
      <c r="H485" s="2">
        <v>0.9</v>
      </c>
      <c r="I485" s="2">
        <v>177</v>
      </c>
      <c r="K485" s="2">
        <v>0.02</v>
      </c>
      <c r="L485" s="2">
        <v>11.9</v>
      </c>
      <c r="M485" s="2">
        <v>0.188</v>
      </c>
      <c r="P485" s="2">
        <v>0.005</v>
      </c>
      <c r="T485" s="2">
        <v>3.1</v>
      </c>
      <c r="U485" s="2">
        <v>1</v>
      </c>
      <c r="V485" s="2">
        <v>1.12</v>
      </c>
      <c r="X485" s="2">
        <v>50.1</v>
      </c>
      <c r="Y485" s="2">
        <v>0.004</v>
      </c>
      <c r="AA485" s="2">
        <v>21.3</v>
      </c>
      <c r="AC485" s="2">
        <v>0.751</v>
      </c>
      <c r="AE485" s="2">
        <v>7.87</v>
      </c>
      <c r="AG485" s="2">
        <v>0.034</v>
      </c>
      <c r="AH485" s="2">
        <v>0.04</v>
      </c>
      <c r="AJ485" s="2">
        <v>196</v>
      </c>
      <c r="AL485" s="2">
        <v>0.0005</v>
      </c>
      <c r="AM485" s="2">
        <v>0.023</v>
      </c>
      <c r="AN485" s="2">
        <v>0.086</v>
      </c>
      <c r="AO485" s="2">
        <v>0.086</v>
      </c>
    </row>
    <row r="486" spans="1:38" ht="12.75">
      <c r="A486" s="2" t="s">
        <v>59</v>
      </c>
      <c r="B486" s="2">
        <v>37762</v>
      </c>
      <c r="C486" s="2">
        <v>900</v>
      </c>
      <c r="D486" s="2">
        <v>24</v>
      </c>
      <c r="E486" s="2">
        <v>7.24</v>
      </c>
      <c r="F486" s="2">
        <v>417</v>
      </c>
      <c r="G486" s="2">
        <v>1.92</v>
      </c>
      <c r="H486" s="2">
        <v>0.5</v>
      </c>
      <c r="I486" s="2">
        <v>206</v>
      </c>
      <c r="K486" s="2">
        <v>0.046</v>
      </c>
      <c r="L486" s="2">
        <v>14</v>
      </c>
      <c r="M486" s="2">
        <v>0.29</v>
      </c>
      <c r="P486" s="2">
        <v>0.005</v>
      </c>
      <c r="U486" s="2">
        <v>2.4</v>
      </c>
      <c r="V486" s="2">
        <v>3.2</v>
      </c>
      <c r="X486" s="2">
        <v>46.7</v>
      </c>
      <c r="AA486" s="2">
        <v>19.4</v>
      </c>
      <c r="AC486" s="2">
        <v>0.661</v>
      </c>
      <c r="AE486" s="2">
        <v>7.12</v>
      </c>
      <c r="AG486" s="2">
        <v>0.06</v>
      </c>
      <c r="AH486" s="2">
        <v>0.6</v>
      </c>
      <c r="AJ486" s="2">
        <v>250</v>
      </c>
      <c r="AL486" s="2">
        <v>0.003</v>
      </c>
    </row>
    <row r="487" spans="1:38" ht="12.75">
      <c r="A487" s="2" t="s">
        <v>59</v>
      </c>
      <c r="B487" s="2">
        <v>38532</v>
      </c>
      <c r="C487" s="2">
        <v>930</v>
      </c>
      <c r="D487" s="2">
        <v>24</v>
      </c>
      <c r="E487" s="2">
        <v>7.27</v>
      </c>
      <c r="F487" s="2">
        <v>476</v>
      </c>
      <c r="G487" s="2">
        <v>0.81</v>
      </c>
      <c r="I487" s="2">
        <v>230</v>
      </c>
      <c r="L487" s="2">
        <v>16.9</v>
      </c>
      <c r="M487" s="2">
        <v>0.17</v>
      </c>
      <c r="V487" s="2">
        <v>0.85</v>
      </c>
      <c r="X487" s="2">
        <v>61.4</v>
      </c>
      <c r="AA487" s="2">
        <v>25</v>
      </c>
      <c r="AC487" s="2">
        <v>1.01</v>
      </c>
      <c r="AE487" s="2">
        <v>8.95</v>
      </c>
      <c r="AG487" s="2">
        <v>0.036</v>
      </c>
      <c r="AH487" s="2">
        <v>0.16</v>
      </c>
      <c r="AJ487" s="2">
        <v>254</v>
      </c>
      <c r="AL487" s="2">
        <v>0.0035</v>
      </c>
    </row>
    <row r="488" spans="1:38" ht="12.75">
      <c r="A488" s="2" t="s">
        <v>59</v>
      </c>
      <c r="B488" s="2">
        <v>38111</v>
      </c>
      <c r="C488" s="2">
        <v>1445</v>
      </c>
      <c r="E488" s="2">
        <v>7.41</v>
      </c>
      <c r="F488" s="2">
        <v>430</v>
      </c>
      <c r="G488" s="2">
        <v>2.13</v>
      </c>
      <c r="H488" s="2">
        <v>0.4</v>
      </c>
      <c r="I488" s="2">
        <v>200</v>
      </c>
      <c r="K488" s="2">
        <v>0.04</v>
      </c>
      <c r="L488" s="2">
        <v>13.9</v>
      </c>
      <c r="M488" s="2">
        <v>0.23</v>
      </c>
      <c r="V488" s="2">
        <v>4.5</v>
      </c>
      <c r="X488" s="2">
        <v>48.1</v>
      </c>
      <c r="AA488" s="2">
        <v>19.8</v>
      </c>
      <c r="AC488" s="2">
        <v>0.937</v>
      </c>
      <c r="AE488" s="2">
        <v>7.93</v>
      </c>
      <c r="AH488" s="2">
        <v>0.16</v>
      </c>
      <c r="AJ488" s="2">
        <v>247</v>
      </c>
      <c r="AL488" s="2">
        <v>0.0003</v>
      </c>
    </row>
    <row r="489" spans="1:38" ht="12.75">
      <c r="A489" s="2" t="s">
        <v>59</v>
      </c>
      <c r="B489" s="2">
        <v>38111</v>
      </c>
      <c r="C489" s="2">
        <v>1000</v>
      </c>
      <c r="E489" s="2">
        <v>7.41</v>
      </c>
      <c r="F489" s="2">
        <v>430</v>
      </c>
      <c r="G489" s="2">
        <v>2.13</v>
      </c>
      <c r="H489" s="2">
        <v>0.8</v>
      </c>
      <c r="I489" s="2">
        <v>200</v>
      </c>
      <c r="K489" s="2">
        <v>0.04</v>
      </c>
      <c r="L489" s="2">
        <v>13.9</v>
      </c>
      <c r="M489" s="2">
        <v>0.23</v>
      </c>
      <c r="V489" s="2">
        <v>4.9</v>
      </c>
      <c r="X489" s="2">
        <v>48.6</v>
      </c>
      <c r="AA489" s="2">
        <v>20</v>
      </c>
      <c r="AC489" s="2">
        <v>1.04</v>
      </c>
      <c r="AE489" s="2">
        <v>8.27</v>
      </c>
      <c r="AH489" s="2">
        <v>0.27</v>
      </c>
      <c r="AJ489" s="2">
        <v>240</v>
      </c>
      <c r="AL489" s="2">
        <v>0.0003</v>
      </c>
    </row>
    <row r="490" spans="1:37" ht="12.75">
      <c r="A490" s="2" t="s">
        <v>55</v>
      </c>
      <c r="B490" s="2">
        <v>36865</v>
      </c>
      <c r="C490" s="2">
        <v>1530</v>
      </c>
      <c r="D490" s="2">
        <v>22</v>
      </c>
      <c r="E490" s="2">
        <v>7.9</v>
      </c>
      <c r="F490" s="2">
        <v>340</v>
      </c>
      <c r="G490" s="2">
        <v>1.46</v>
      </c>
      <c r="H490" s="2">
        <v>6</v>
      </c>
      <c r="I490" s="2">
        <v>164</v>
      </c>
      <c r="K490" s="2">
        <v>0.02</v>
      </c>
      <c r="L490" s="2">
        <v>7.2</v>
      </c>
      <c r="M490" s="2">
        <v>0.126</v>
      </c>
      <c r="P490" s="2">
        <v>0.01</v>
      </c>
      <c r="T490" s="2">
        <v>3.5</v>
      </c>
      <c r="U490" s="2">
        <v>5.8</v>
      </c>
      <c r="V490" s="2">
        <v>2.43</v>
      </c>
      <c r="X490" s="2">
        <v>41</v>
      </c>
      <c r="Y490" s="2">
        <v>0.001</v>
      </c>
      <c r="AA490" s="2">
        <v>17.3</v>
      </c>
      <c r="AC490" s="2">
        <v>2.59</v>
      </c>
      <c r="AE490" s="2">
        <v>7.1</v>
      </c>
      <c r="AG490" s="2">
        <v>0.1</v>
      </c>
      <c r="AH490" s="2">
        <v>0.06</v>
      </c>
      <c r="AI490" s="2">
        <v>15</v>
      </c>
      <c r="AJ490" s="2">
        <v>204</v>
      </c>
      <c r="AK490" s="2">
        <v>8.5</v>
      </c>
    </row>
    <row r="491" spans="1:37" ht="12.75">
      <c r="A491" s="2" t="s">
        <v>55</v>
      </c>
      <c r="B491" s="2">
        <v>36955</v>
      </c>
      <c r="C491" s="2">
        <v>1500</v>
      </c>
      <c r="D491" s="2">
        <v>22.1</v>
      </c>
      <c r="E491" s="2">
        <v>7.67</v>
      </c>
      <c r="F491" s="2">
        <v>353</v>
      </c>
      <c r="G491" s="2">
        <v>1.78</v>
      </c>
      <c r="H491" s="2">
        <v>4.7</v>
      </c>
      <c r="I491" s="2">
        <v>176</v>
      </c>
      <c r="K491" s="2">
        <v>0.02</v>
      </c>
      <c r="L491" s="2">
        <v>7.9</v>
      </c>
      <c r="M491" s="2">
        <v>0.255</v>
      </c>
      <c r="P491" s="2">
        <v>0.01</v>
      </c>
      <c r="T491" s="2">
        <v>5</v>
      </c>
      <c r="U491" s="2">
        <v>23.8</v>
      </c>
      <c r="V491" s="2">
        <v>9.29</v>
      </c>
      <c r="X491" s="2">
        <v>42.2</v>
      </c>
      <c r="Y491" s="2">
        <v>0.003</v>
      </c>
      <c r="AA491" s="2">
        <v>19.1</v>
      </c>
      <c r="AC491" s="2">
        <v>2.42</v>
      </c>
      <c r="AE491" s="2">
        <v>6.87</v>
      </c>
      <c r="AG491" s="2">
        <v>0.138</v>
      </c>
      <c r="AH491" s="2">
        <v>0.05</v>
      </c>
      <c r="AI491" s="2">
        <v>15.5</v>
      </c>
      <c r="AJ491" s="2">
        <v>212</v>
      </c>
      <c r="AK491" s="2">
        <v>6.5</v>
      </c>
    </row>
    <row r="492" spans="1:37" ht="12.75">
      <c r="A492" s="2" t="s">
        <v>55</v>
      </c>
      <c r="B492" s="2">
        <v>37046</v>
      </c>
      <c r="C492" s="2">
        <v>1450</v>
      </c>
      <c r="D492" s="2">
        <v>22.3</v>
      </c>
      <c r="E492" s="2">
        <v>7.6</v>
      </c>
      <c r="F492" s="2">
        <v>366</v>
      </c>
      <c r="G492" s="2">
        <v>0.13</v>
      </c>
      <c r="H492" s="2">
        <v>17</v>
      </c>
      <c r="I492" s="2">
        <v>195</v>
      </c>
      <c r="K492" s="2">
        <v>0.02</v>
      </c>
      <c r="L492" s="2">
        <v>7.1</v>
      </c>
      <c r="M492" s="2">
        <v>0.269</v>
      </c>
      <c r="P492" s="2">
        <v>0.01</v>
      </c>
      <c r="T492" s="2">
        <v>6</v>
      </c>
      <c r="U492" s="2">
        <v>5.5</v>
      </c>
      <c r="V492" s="2">
        <v>3.05</v>
      </c>
      <c r="X492" s="2">
        <v>119</v>
      </c>
      <c r="Y492" s="2">
        <v>0.019</v>
      </c>
      <c r="AA492" s="2">
        <v>23.7</v>
      </c>
      <c r="AC492" s="2">
        <v>1.75</v>
      </c>
      <c r="AE492" s="2">
        <v>6.88</v>
      </c>
      <c r="AG492" s="2">
        <v>3.13</v>
      </c>
      <c r="AH492" s="2">
        <v>0.04</v>
      </c>
      <c r="AI492" s="2">
        <v>198</v>
      </c>
      <c r="AJ492" s="2">
        <v>222</v>
      </c>
      <c r="AK492" s="2">
        <v>17.5</v>
      </c>
    </row>
    <row r="493" spans="1:37" ht="12.75">
      <c r="A493" s="2" t="s">
        <v>55</v>
      </c>
      <c r="B493" s="2">
        <v>37138</v>
      </c>
      <c r="C493" s="2">
        <v>1420</v>
      </c>
      <c r="D493" s="2">
        <v>22.2</v>
      </c>
      <c r="E493" s="2">
        <v>7.51</v>
      </c>
      <c r="F493" s="2">
        <v>366</v>
      </c>
      <c r="G493" s="2">
        <v>0.65</v>
      </c>
      <c r="H493" s="2">
        <v>17</v>
      </c>
      <c r="I493" s="2">
        <v>181</v>
      </c>
      <c r="K493" s="2">
        <v>0.02</v>
      </c>
      <c r="L493" s="2">
        <v>7.2</v>
      </c>
      <c r="M493" s="2">
        <v>0.223</v>
      </c>
      <c r="P493" s="2">
        <v>0.01</v>
      </c>
      <c r="T493" s="2">
        <v>4</v>
      </c>
      <c r="U493" s="2">
        <v>1</v>
      </c>
      <c r="V493" s="2">
        <v>1</v>
      </c>
      <c r="X493" s="2">
        <v>115</v>
      </c>
      <c r="Y493" s="2">
        <v>0.017</v>
      </c>
      <c r="AA493" s="2">
        <v>24.1</v>
      </c>
      <c r="AC493" s="2">
        <v>1.28</v>
      </c>
      <c r="AE493" s="2">
        <v>8.26</v>
      </c>
      <c r="AG493" s="2">
        <v>2.96</v>
      </c>
      <c r="AH493" s="2">
        <v>0.12</v>
      </c>
      <c r="AI493" s="2">
        <v>290</v>
      </c>
      <c r="AJ493" s="2">
        <v>220</v>
      </c>
      <c r="AK493" s="2">
        <v>10.5</v>
      </c>
    </row>
    <row r="494" spans="1:39" ht="12.75">
      <c r="A494" s="2" t="s">
        <v>55</v>
      </c>
      <c r="B494" s="2">
        <v>37228</v>
      </c>
      <c r="C494" s="2">
        <v>1305</v>
      </c>
      <c r="D494" s="2">
        <v>22</v>
      </c>
      <c r="E494" s="2">
        <v>7.54</v>
      </c>
      <c r="F494" s="2">
        <v>367</v>
      </c>
      <c r="G494" s="2">
        <v>0.11</v>
      </c>
      <c r="H494" s="2">
        <v>28</v>
      </c>
      <c r="I494" s="2">
        <v>191</v>
      </c>
      <c r="K494" s="2">
        <v>0.02</v>
      </c>
      <c r="L494" s="2">
        <v>6.27</v>
      </c>
      <c r="M494" s="2">
        <v>0.196</v>
      </c>
      <c r="P494" s="2">
        <v>0.01</v>
      </c>
      <c r="T494" s="2">
        <v>4.5</v>
      </c>
      <c r="U494" s="2">
        <v>7.5</v>
      </c>
      <c r="V494" s="2">
        <v>5.87</v>
      </c>
      <c r="X494" s="2">
        <v>160</v>
      </c>
      <c r="Y494" s="2">
        <v>0.029</v>
      </c>
      <c r="AA494" s="2">
        <v>26.4</v>
      </c>
      <c r="AC494" s="2">
        <v>1.18</v>
      </c>
      <c r="AE494" s="2">
        <v>7.01</v>
      </c>
      <c r="AG494" s="2">
        <v>3.49</v>
      </c>
      <c r="AH494" s="2">
        <v>0.1</v>
      </c>
      <c r="AI494" s="2">
        <v>223</v>
      </c>
      <c r="AJ494" s="2">
        <v>212</v>
      </c>
      <c r="AK494" s="2">
        <v>136</v>
      </c>
      <c r="AL494" s="2">
        <v>0.002</v>
      </c>
      <c r="AM494" s="2">
        <v>0.005</v>
      </c>
    </row>
    <row r="495" spans="1:41" ht="12.75">
      <c r="A495" s="2" t="s">
        <v>55</v>
      </c>
      <c r="B495" s="2">
        <v>37326</v>
      </c>
      <c r="C495" s="2">
        <v>1400</v>
      </c>
      <c r="D495" s="2">
        <v>22.1</v>
      </c>
      <c r="E495" s="2">
        <v>7.71</v>
      </c>
      <c r="F495" s="2">
        <v>365</v>
      </c>
      <c r="G495" s="2">
        <v>0.17</v>
      </c>
      <c r="H495" s="2">
        <v>3.5</v>
      </c>
      <c r="I495" s="2">
        <v>196</v>
      </c>
      <c r="K495" s="2">
        <v>0.02</v>
      </c>
      <c r="L495" s="2">
        <v>6.2</v>
      </c>
      <c r="M495" s="2">
        <v>0.223</v>
      </c>
      <c r="P495" s="2">
        <v>0.005</v>
      </c>
      <c r="T495" s="2">
        <v>4.3</v>
      </c>
      <c r="U495" s="2">
        <v>0.7</v>
      </c>
      <c r="V495" s="2">
        <v>0.73</v>
      </c>
      <c r="X495" s="2">
        <v>55.9</v>
      </c>
      <c r="Y495" s="2">
        <v>0.005</v>
      </c>
      <c r="AA495" s="2">
        <v>22.1</v>
      </c>
      <c r="AC495" s="2">
        <v>1.03</v>
      </c>
      <c r="AE495" s="2">
        <v>6.9</v>
      </c>
      <c r="AG495" s="2">
        <v>0.498</v>
      </c>
      <c r="AH495" s="2">
        <v>0.043</v>
      </c>
      <c r="AJ495" s="2">
        <v>236</v>
      </c>
      <c r="AL495" s="2">
        <v>0.0005</v>
      </c>
      <c r="AM495" s="2">
        <v>0.023</v>
      </c>
      <c r="AN495" s="2">
        <v>0.011</v>
      </c>
      <c r="AO495" s="2">
        <v>0.011</v>
      </c>
    </row>
    <row r="496" spans="1:41" ht="12.75">
      <c r="A496" s="2" t="s">
        <v>55</v>
      </c>
      <c r="B496" s="2">
        <v>37410</v>
      </c>
      <c r="C496" s="2">
        <v>1325</v>
      </c>
      <c r="D496" s="2">
        <v>22.2</v>
      </c>
      <c r="E496" s="2">
        <v>7.62</v>
      </c>
      <c r="F496" s="2">
        <v>364</v>
      </c>
      <c r="G496" s="2">
        <v>0.1</v>
      </c>
      <c r="H496" s="2">
        <v>6.5</v>
      </c>
      <c r="I496" s="2">
        <v>182</v>
      </c>
      <c r="K496" s="2">
        <v>0.02</v>
      </c>
      <c r="L496" s="2">
        <v>7.14</v>
      </c>
      <c r="M496" s="2">
        <v>0.26</v>
      </c>
      <c r="P496" s="2">
        <v>0.005</v>
      </c>
      <c r="T496" s="2">
        <v>4.6</v>
      </c>
      <c r="U496" s="2">
        <v>0.6</v>
      </c>
      <c r="V496" s="2">
        <v>0.46</v>
      </c>
      <c r="X496" s="2">
        <v>72.2</v>
      </c>
      <c r="Y496" s="2">
        <v>0.001</v>
      </c>
      <c r="AA496" s="2">
        <v>23.3</v>
      </c>
      <c r="AC496" s="2">
        <v>0.954</v>
      </c>
      <c r="AE496" s="2">
        <v>7.01</v>
      </c>
      <c r="AG496" s="2">
        <v>0.767</v>
      </c>
      <c r="AH496" s="2">
        <v>0.126</v>
      </c>
      <c r="AJ496" s="2">
        <v>236</v>
      </c>
      <c r="AL496" s="2">
        <v>0.0001</v>
      </c>
      <c r="AM496" s="2">
        <v>0.023</v>
      </c>
      <c r="AN496" s="2">
        <v>0.014</v>
      </c>
      <c r="AO496" s="2">
        <v>0.014</v>
      </c>
    </row>
    <row r="497" spans="1:39" ht="12.75">
      <c r="A497" s="2" t="s">
        <v>55</v>
      </c>
      <c r="B497" s="2">
        <v>37592</v>
      </c>
      <c r="C497" s="2">
        <v>1355</v>
      </c>
      <c r="D497" s="2">
        <v>21.9</v>
      </c>
      <c r="E497" s="2">
        <v>7.61</v>
      </c>
      <c r="F497" s="2">
        <v>367</v>
      </c>
      <c r="G497" s="2">
        <v>0.58</v>
      </c>
      <c r="H497" s="2">
        <v>12.7</v>
      </c>
      <c r="I497" s="2">
        <v>173</v>
      </c>
      <c r="K497" s="2">
        <v>0.037</v>
      </c>
      <c r="L497" s="2">
        <v>7.24</v>
      </c>
      <c r="M497" s="2">
        <v>0.24</v>
      </c>
      <c r="P497" s="2">
        <v>0.01</v>
      </c>
      <c r="T497" s="2">
        <v>4.2</v>
      </c>
      <c r="U497" s="2">
        <v>0.8</v>
      </c>
      <c r="V497" s="2">
        <v>2.4</v>
      </c>
      <c r="X497" s="2">
        <v>215</v>
      </c>
      <c r="Y497" s="2">
        <v>0.064</v>
      </c>
      <c r="AA497" s="2">
        <v>25.4</v>
      </c>
      <c r="AC497" s="2">
        <v>0.998</v>
      </c>
      <c r="AE497" s="2">
        <v>7.1</v>
      </c>
      <c r="AG497" s="2">
        <v>3.64</v>
      </c>
      <c r="AH497" s="2">
        <v>0.3</v>
      </c>
      <c r="AJ497" s="2">
        <v>231</v>
      </c>
      <c r="AL497" s="2">
        <v>0.003</v>
      </c>
      <c r="AM497" s="2">
        <v>0.01</v>
      </c>
    </row>
    <row r="498" spans="1:41" ht="12.75">
      <c r="A498" s="2" t="s">
        <v>55</v>
      </c>
      <c r="B498" s="2">
        <v>37502</v>
      </c>
      <c r="C498" s="2">
        <v>1350</v>
      </c>
      <c r="D498" s="2">
        <v>22.2</v>
      </c>
      <c r="E498" s="2">
        <v>7.6</v>
      </c>
      <c r="F498" s="2">
        <v>364</v>
      </c>
      <c r="G498" s="2">
        <v>0.08</v>
      </c>
      <c r="H498" s="2">
        <v>7.2</v>
      </c>
      <c r="I498" s="2">
        <v>183</v>
      </c>
      <c r="K498" s="2">
        <v>0.201</v>
      </c>
      <c r="L498" s="2">
        <v>6.79</v>
      </c>
      <c r="M498" s="2">
        <v>0.225</v>
      </c>
      <c r="P498" s="2">
        <v>0.005</v>
      </c>
      <c r="T498" s="2">
        <v>4.3</v>
      </c>
      <c r="U498" s="2">
        <v>0.6</v>
      </c>
      <c r="V498" s="2">
        <v>0.82</v>
      </c>
      <c r="X498" s="2">
        <v>69.6</v>
      </c>
      <c r="Y498" s="2">
        <v>0.009</v>
      </c>
      <c r="AA498" s="2">
        <v>24.5</v>
      </c>
      <c r="AC498" s="2">
        <v>1.11</v>
      </c>
      <c r="AE498" s="2">
        <v>7.05</v>
      </c>
      <c r="AG498" s="2">
        <v>0.903</v>
      </c>
      <c r="AH498" s="2">
        <v>0.19</v>
      </c>
      <c r="AJ498" s="2">
        <v>230</v>
      </c>
      <c r="AL498" s="2">
        <v>0.0005</v>
      </c>
      <c r="AM498" s="2">
        <v>0.023</v>
      </c>
      <c r="AN498" s="2">
        <v>0.014</v>
      </c>
      <c r="AO498" s="2">
        <v>0.014</v>
      </c>
    </row>
    <row r="499" spans="1:39" ht="12.75">
      <c r="A499" s="2" t="s">
        <v>55</v>
      </c>
      <c r="B499" s="2">
        <v>37684</v>
      </c>
      <c r="C499" s="2">
        <v>1035</v>
      </c>
      <c r="D499" s="2">
        <v>21.7</v>
      </c>
      <c r="E499" s="2">
        <v>7.78</v>
      </c>
      <c r="F499" s="2">
        <v>347</v>
      </c>
      <c r="G499" s="2">
        <v>0.63</v>
      </c>
      <c r="H499" s="2">
        <v>3.1</v>
      </c>
      <c r="I499" s="2">
        <v>188</v>
      </c>
      <c r="K499" s="2">
        <v>0.074</v>
      </c>
      <c r="L499" s="2">
        <v>7.46</v>
      </c>
      <c r="M499" s="2">
        <v>0.2</v>
      </c>
      <c r="P499" s="2">
        <v>0.005</v>
      </c>
      <c r="T499" s="2">
        <v>4.7</v>
      </c>
      <c r="U499" s="2">
        <v>1.7</v>
      </c>
      <c r="V499" s="2">
        <v>3.3</v>
      </c>
      <c r="X499" s="2">
        <v>76.9</v>
      </c>
      <c r="Y499" s="2">
        <v>0.002</v>
      </c>
      <c r="AA499" s="2">
        <v>21.1</v>
      </c>
      <c r="AC499" s="2">
        <v>0.874</v>
      </c>
      <c r="AE499" s="2">
        <v>7.14</v>
      </c>
      <c r="AG499" s="2">
        <v>1.36</v>
      </c>
      <c r="AH499" s="2">
        <v>0.2</v>
      </c>
      <c r="AJ499" s="2">
        <v>194</v>
      </c>
      <c r="AL499" s="2">
        <v>0.003</v>
      </c>
      <c r="AM499" s="2">
        <v>0.01</v>
      </c>
    </row>
    <row r="500" spans="1:38" ht="12.75">
      <c r="A500" s="2" t="s">
        <v>55</v>
      </c>
      <c r="B500" s="2">
        <v>37775</v>
      </c>
      <c r="C500" s="2">
        <v>740</v>
      </c>
      <c r="D500" s="2">
        <v>21.9</v>
      </c>
      <c r="E500" s="2">
        <v>7.62</v>
      </c>
      <c r="F500" s="2">
        <v>359</v>
      </c>
      <c r="G500" s="2">
        <v>0.19</v>
      </c>
      <c r="H500" s="2">
        <v>6.8</v>
      </c>
      <c r="I500" s="2">
        <v>185</v>
      </c>
      <c r="K500" s="2">
        <v>0.05</v>
      </c>
      <c r="L500" s="2">
        <v>7.15</v>
      </c>
      <c r="M500" s="2">
        <v>0.31</v>
      </c>
      <c r="P500" s="2">
        <v>0.005</v>
      </c>
      <c r="U500" s="2">
        <v>1.6</v>
      </c>
      <c r="V500" s="2">
        <v>3.1</v>
      </c>
      <c r="X500" s="2">
        <v>61.9</v>
      </c>
      <c r="AA500" s="2">
        <v>22.4</v>
      </c>
      <c r="AC500" s="2">
        <v>0.921</v>
      </c>
      <c r="AE500" s="2">
        <v>6.62</v>
      </c>
      <c r="AG500" s="2">
        <v>0.82</v>
      </c>
      <c r="AH500" s="2">
        <v>0.3</v>
      </c>
      <c r="AJ500" s="2">
        <v>17</v>
      </c>
      <c r="AL500" s="2">
        <v>0.003</v>
      </c>
    </row>
    <row r="501" spans="1:38" ht="12.75">
      <c r="A501" s="2" t="s">
        <v>55</v>
      </c>
      <c r="B501" s="2">
        <v>38504</v>
      </c>
      <c r="C501" s="2">
        <v>1300</v>
      </c>
      <c r="D501" s="2">
        <v>21.9</v>
      </c>
      <c r="E501" s="2">
        <v>7.57</v>
      </c>
      <c r="F501" s="2">
        <v>357</v>
      </c>
      <c r="G501" s="2">
        <v>0.46</v>
      </c>
      <c r="I501" s="2">
        <v>193</v>
      </c>
      <c r="L501" s="2">
        <v>7.37</v>
      </c>
      <c r="M501" s="2">
        <v>0.325</v>
      </c>
      <c r="V501" s="2">
        <v>0.85</v>
      </c>
      <c r="X501" s="2">
        <v>46.7</v>
      </c>
      <c r="AA501" s="2">
        <v>21.9</v>
      </c>
      <c r="AC501" s="2">
        <v>0.943</v>
      </c>
      <c r="AE501" s="2">
        <v>6.53</v>
      </c>
      <c r="AG501" s="2">
        <v>0.262</v>
      </c>
      <c r="AH501" s="2">
        <v>0.542</v>
      </c>
      <c r="AJ501" s="2">
        <v>192</v>
      </c>
      <c r="AL501" s="2">
        <v>0.0035</v>
      </c>
    </row>
    <row r="502" spans="1:38" ht="12.75">
      <c r="A502" s="2" t="s">
        <v>55</v>
      </c>
      <c r="B502" s="2">
        <v>37957</v>
      </c>
      <c r="C502" s="2">
        <v>850</v>
      </c>
      <c r="D502" s="2">
        <v>21.9</v>
      </c>
      <c r="E502" s="2">
        <v>7.41</v>
      </c>
      <c r="F502" s="2">
        <v>357</v>
      </c>
      <c r="G502" s="2">
        <v>0.61</v>
      </c>
      <c r="I502" s="2">
        <v>187</v>
      </c>
      <c r="K502" s="2">
        <v>0.04</v>
      </c>
      <c r="L502" s="2">
        <v>6.77</v>
      </c>
      <c r="M502" s="2">
        <v>0.24</v>
      </c>
      <c r="V502" s="2">
        <v>2.86</v>
      </c>
      <c r="X502" s="2">
        <v>42.7</v>
      </c>
      <c r="AA502" s="2">
        <v>21.7</v>
      </c>
      <c r="AC502" s="2">
        <v>0.759</v>
      </c>
      <c r="AE502" s="2">
        <v>6.67</v>
      </c>
      <c r="AG502" s="2">
        <v>0.108</v>
      </c>
      <c r="AH502" s="2">
        <v>0.11</v>
      </c>
      <c r="AJ502" s="2">
        <v>195</v>
      </c>
      <c r="AL502" s="2">
        <v>0.0003</v>
      </c>
    </row>
    <row r="503" spans="1:38" ht="12.75">
      <c r="A503" s="2" t="s">
        <v>55</v>
      </c>
      <c r="B503" s="2">
        <v>38231</v>
      </c>
      <c r="C503" s="2">
        <v>1305</v>
      </c>
      <c r="D503" s="2">
        <v>22.1</v>
      </c>
      <c r="E503" s="2">
        <v>7.58</v>
      </c>
      <c r="F503" s="2">
        <v>355</v>
      </c>
      <c r="G503" s="2">
        <v>0.35</v>
      </c>
      <c r="H503" s="2">
        <v>5.1</v>
      </c>
      <c r="I503" s="2">
        <v>189</v>
      </c>
      <c r="K503" s="2">
        <v>0.04</v>
      </c>
      <c r="L503" s="2">
        <v>7.61</v>
      </c>
      <c r="M503" s="2">
        <v>0.28</v>
      </c>
      <c r="V503" s="2">
        <v>1.73</v>
      </c>
      <c r="X503" s="2">
        <v>42.9</v>
      </c>
      <c r="AA503" s="2">
        <v>20.4</v>
      </c>
      <c r="AC503" s="2">
        <v>0.775</v>
      </c>
      <c r="AE503" s="2">
        <v>6.67</v>
      </c>
      <c r="AG503" s="2">
        <v>0.171</v>
      </c>
      <c r="AH503" s="2">
        <v>0.24</v>
      </c>
      <c r="AJ503" s="2">
        <v>204</v>
      </c>
      <c r="AL503" s="2">
        <v>0.0003</v>
      </c>
    </row>
    <row r="504" spans="1:38" ht="12.75">
      <c r="A504" s="2" t="s">
        <v>55</v>
      </c>
      <c r="B504" s="2">
        <v>38596</v>
      </c>
      <c r="C504" s="2">
        <v>1330</v>
      </c>
      <c r="D504" s="2">
        <v>22</v>
      </c>
      <c r="E504" s="2">
        <v>7.53</v>
      </c>
      <c r="F504" s="2">
        <v>366</v>
      </c>
      <c r="G504" s="2">
        <v>0.27</v>
      </c>
      <c r="I504" s="2">
        <v>187</v>
      </c>
      <c r="L504" s="2">
        <v>7.67</v>
      </c>
      <c r="M504" s="2">
        <v>0.333</v>
      </c>
      <c r="V504" s="2">
        <v>0.85</v>
      </c>
      <c r="X504" s="2">
        <v>39.6</v>
      </c>
      <c r="AA504" s="2">
        <v>23.2</v>
      </c>
      <c r="AC504" s="2">
        <v>0.94</v>
      </c>
      <c r="AE504" s="2">
        <v>6.71</v>
      </c>
      <c r="AG504" s="2">
        <v>0.17</v>
      </c>
      <c r="AH504" s="2">
        <v>0.18</v>
      </c>
      <c r="AJ504" s="2">
        <v>435</v>
      </c>
      <c r="AL504" s="2">
        <v>0.0035</v>
      </c>
    </row>
    <row r="505" spans="1:38" ht="12.75">
      <c r="A505" s="2" t="s">
        <v>55</v>
      </c>
      <c r="B505" s="2">
        <v>38687</v>
      </c>
      <c r="C505" s="2">
        <v>1440</v>
      </c>
      <c r="D505" s="2">
        <v>22</v>
      </c>
      <c r="E505" s="2">
        <v>7.62</v>
      </c>
      <c r="F505" s="2">
        <v>289</v>
      </c>
      <c r="G505" s="2">
        <v>0.33</v>
      </c>
      <c r="I505" s="2">
        <v>192</v>
      </c>
      <c r="L505" s="2">
        <v>6.64</v>
      </c>
      <c r="M505" s="2">
        <v>0.245</v>
      </c>
      <c r="V505" s="2">
        <v>0.85</v>
      </c>
      <c r="X505" s="2">
        <v>37</v>
      </c>
      <c r="AA505" s="2">
        <v>22</v>
      </c>
      <c r="AC505" s="2">
        <v>0.817</v>
      </c>
      <c r="AE505" s="2">
        <v>6.51</v>
      </c>
      <c r="AH505" s="2">
        <v>0.21</v>
      </c>
      <c r="AJ505" s="2">
        <v>208</v>
      </c>
      <c r="AL505" s="2">
        <v>0.0035</v>
      </c>
    </row>
    <row r="506" spans="1:38" ht="12.75">
      <c r="A506" s="2" t="s">
        <v>55</v>
      </c>
      <c r="B506" s="2">
        <v>38322</v>
      </c>
      <c r="C506" s="2">
        <v>1435</v>
      </c>
      <c r="D506" s="2">
        <v>21.9</v>
      </c>
      <c r="E506" s="2">
        <v>7.63</v>
      </c>
      <c r="F506" s="2">
        <v>352</v>
      </c>
      <c r="G506" s="2">
        <v>0.2</v>
      </c>
      <c r="H506" s="2">
        <v>4.7</v>
      </c>
      <c r="I506" s="2">
        <v>184</v>
      </c>
      <c r="K506" s="2">
        <v>0.04</v>
      </c>
      <c r="L506" s="2">
        <v>8.89</v>
      </c>
      <c r="M506" s="2">
        <v>0.32</v>
      </c>
      <c r="V506" s="2">
        <v>0.85</v>
      </c>
      <c r="X506" s="2">
        <v>45.2</v>
      </c>
      <c r="AA506" s="2">
        <v>19.8</v>
      </c>
      <c r="AC506" s="2">
        <v>0.784</v>
      </c>
      <c r="AE506" s="2">
        <v>6.47</v>
      </c>
      <c r="AH506" s="2">
        <v>0.24</v>
      </c>
      <c r="AJ506" s="2">
        <v>202</v>
      </c>
      <c r="AL506" s="2">
        <v>0.0003</v>
      </c>
    </row>
    <row r="507" spans="1:38" ht="12.75">
      <c r="A507" s="2" t="s">
        <v>55</v>
      </c>
      <c r="B507" s="2">
        <v>38869</v>
      </c>
      <c r="C507" s="2">
        <v>1155</v>
      </c>
      <c r="D507" s="2">
        <v>21.9</v>
      </c>
      <c r="E507" s="2">
        <v>7.62</v>
      </c>
      <c r="F507" s="2">
        <v>356</v>
      </c>
      <c r="G507" s="2">
        <v>0.4</v>
      </c>
      <c r="H507" s="2">
        <v>5.6</v>
      </c>
      <c r="I507" s="2">
        <v>189</v>
      </c>
      <c r="L507" s="2">
        <v>7.15</v>
      </c>
      <c r="M507" s="2">
        <v>0.305</v>
      </c>
      <c r="V507" s="2">
        <v>0.85</v>
      </c>
      <c r="X507" s="2">
        <v>43.9</v>
      </c>
      <c r="AA507" s="2">
        <v>2.34</v>
      </c>
      <c r="AC507" s="2">
        <v>1.09</v>
      </c>
      <c r="AE507" s="2">
        <v>7.29</v>
      </c>
      <c r="AG507" s="2">
        <v>0.113</v>
      </c>
      <c r="AH507" s="2">
        <v>0.662</v>
      </c>
      <c r="AJ507" s="2">
        <v>195</v>
      </c>
      <c r="AL507" s="2">
        <v>0.0022</v>
      </c>
    </row>
    <row r="508" spans="1:38" ht="12.75">
      <c r="A508" s="2" t="s">
        <v>55</v>
      </c>
      <c r="B508" s="2">
        <v>38139</v>
      </c>
      <c r="C508" s="2">
        <v>1250</v>
      </c>
      <c r="D508" s="2">
        <v>22.1</v>
      </c>
      <c r="E508" s="2">
        <v>7.6</v>
      </c>
      <c r="F508" s="2">
        <v>355</v>
      </c>
      <c r="G508" s="2">
        <v>0.51</v>
      </c>
      <c r="H508" s="2">
        <v>6.5</v>
      </c>
      <c r="I508" s="2">
        <v>185</v>
      </c>
      <c r="K508" s="2">
        <v>0.067</v>
      </c>
      <c r="L508" s="2">
        <v>7</v>
      </c>
      <c r="M508" s="2">
        <v>0.19</v>
      </c>
      <c r="V508" s="2">
        <v>0.85</v>
      </c>
      <c r="X508" s="2">
        <v>44.4</v>
      </c>
      <c r="AA508" s="2">
        <v>21.2</v>
      </c>
      <c r="AC508" s="2">
        <v>0.952</v>
      </c>
      <c r="AE508" s="2">
        <v>6.74</v>
      </c>
      <c r="AG508" s="2">
        <v>0.173</v>
      </c>
      <c r="AH508" s="2">
        <v>0.41</v>
      </c>
      <c r="AJ508" s="2">
        <v>219</v>
      </c>
      <c r="AL508" s="2">
        <v>0.0003</v>
      </c>
    </row>
    <row r="509" spans="1:38" ht="12.75">
      <c r="A509" s="2" t="s">
        <v>55</v>
      </c>
      <c r="B509" s="2">
        <v>38047</v>
      </c>
      <c r="C509" s="2">
        <v>1550</v>
      </c>
      <c r="D509" s="2">
        <v>22</v>
      </c>
      <c r="E509" s="2">
        <v>7.54</v>
      </c>
      <c r="F509" s="2">
        <v>357</v>
      </c>
      <c r="G509" s="2">
        <v>0.32</v>
      </c>
      <c r="H509" s="2">
        <v>7.1</v>
      </c>
      <c r="I509" s="2">
        <v>184</v>
      </c>
      <c r="K509" s="2">
        <v>0.04</v>
      </c>
      <c r="L509" s="2">
        <v>7.3</v>
      </c>
      <c r="M509" s="2">
        <v>0.24</v>
      </c>
      <c r="V509" s="2">
        <v>3.48</v>
      </c>
      <c r="X509" s="2">
        <v>46.9</v>
      </c>
      <c r="AA509" s="2">
        <v>22.8</v>
      </c>
      <c r="AC509" s="2">
        <v>0.887</v>
      </c>
      <c r="AE509" s="2">
        <v>7.57</v>
      </c>
      <c r="AG509" s="2">
        <v>0.199</v>
      </c>
      <c r="AH509" s="2">
        <v>0.11</v>
      </c>
      <c r="AJ509" s="2">
        <v>195</v>
      </c>
      <c r="AL509" s="2">
        <v>0.0003</v>
      </c>
    </row>
    <row r="510" spans="1:38" ht="12.75">
      <c r="A510" s="2" t="s">
        <v>55</v>
      </c>
      <c r="B510" s="2">
        <v>38777</v>
      </c>
      <c r="C510" s="2">
        <v>1400</v>
      </c>
      <c r="D510" s="2">
        <v>21.8</v>
      </c>
      <c r="E510" s="2">
        <v>7.64</v>
      </c>
      <c r="F510" s="2">
        <v>373</v>
      </c>
      <c r="G510" s="2">
        <v>1.32</v>
      </c>
      <c r="H510" s="2">
        <v>6.2</v>
      </c>
      <c r="I510" s="2">
        <v>193</v>
      </c>
      <c r="L510" s="2">
        <v>6.85</v>
      </c>
      <c r="M510" s="2">
        <v>0.268</v>
      </c>
      <c r="V510" s="2">
        <v>0.85</v>
      </c>
      <c r="X510" s="2">
        <v>83.2</v>
      </c>
      <c r="AA510" s="2">
        <v>23.6</v>
      </c>
      <c r="AC510" s="2">
        <v>0.846</v>
      </c>
      <c r="AE510" s="2">
        <v>7.22</v>
      </c>
      <c r="AG510" s="2">
        <v>1.82</v>
      </c>
      <c r="AH510" s="2">
        <v>0.15</v>
      </c>
      <c r="AJ510" s="2">
        <v>202</v>
      </c>
      <c r="AL510" s="2">
        <v>0.0035</v>
      </c>
    </row>
    <row r="511" spans="1:38" ht="12.75">
      <c r="A511" s="2" t="s">
        <v>55</v>
      </c>
      <c r="B511" s="2">
        <v>37866</v>
      </c>
      <c r="C511" s="2">
        <v>1310</v>
      </c>
      <c r="D511" s="2">
        <v>22.2</v>
      </c>
      <c r="E511" s="2">
        <v>7.66</v>
      </c>
      <c r="F511" s="2">
        <v>359</v>
      </c>
      <c r="G511" s="2">
        <v>0.06</v>
      </c>
      <c r="H511" s="2">
        <v>10.4</v>
      </c>
      <c r="I511" s="2">
        <v>186</v>
      </c>
      <c r="K511" s="2">
        <v>0.069</v>
      </c>
      <c r="L511" s="2">
        <v>7.04</v>
      </c>
      <c r="M511" s="2">
        <v>0.26</v>
      </c>
      <c r="V511" s="2">
        <v>2</v>
      </c>
      <c r="X511" s="2">
        <v>102</v>
      </c>
      <c r="AA511" s="2">
        <v>22.5</v>
      </c>
      <c r="AC511" s="2">
        <v>0.826</v>
      </c>
      <c r="AE511" s="2">
        <v>6.44</v>
      </c>
      <c r="AG511" s="2">
        <v>2.31</v>
      </c>
      <c r="AH511" s="2">
        <v>0.27</v>
      </c>
      <c r="AJ511" s="2">
        <v>194</v>
      </c>
      <c r="AL511" s="2">
        <v>0.003</v>
      </c>
    </row>
    <row r="512" spans="1:38" ht="12.75">
      <c r="A512" s="2" t="s">
        <v>55</v>
      </c>
      <c r="B512" s="2">
        <v>38415</v>
      </c>
      <c r="C512" s="2">
        <v>1115</v>
      </c>
      <c r="D512" s="2">
        <v>21.9</v>
      </c>
      <c r="E512" s="2">
        <v>7.57</v>
      </c>
      <c r="F512" s="2">
        <v>353</v>
      </c>
      <c r="G512" s="2">
        <v>0.39</v>
      </c>
      <c r="I512" s="2">
        <v>188</v>
      </c>
      <c r="K512" s="2">
        <v>0.04</v>
      </c>
      <c r="L512" s="2">
        <v>7.05</v>
      </c>
      <c r="M512" s="2">
        <v>0.2</v>
      </c>
      <c r="V512" s="2">
        <v>0.85</v>
      </c>
      <c r="X512" s="2">
        <v>43.7</v>
      </c>
      <c r="AA512" s="2">
        <v>21.7</v>
      </c>
      <c r="AC512" s="2">
        <v>0.829</v>
      </c>
      <c r="AE512" s="2">
        <v>6.92</v>
      </c>
      <c r="AG512" s="2">
        <v>0.142</v>
      </c>
      <c r="AH512" s="2">
        <v>0.11</v>
      </c>
      <c r="AJ512" s="2">
        <v>196</v>
      </c>
      <c r="AL512" s="2">
        <v>0.0003</v>
      </c>
    </row>
    <row r="513" spans="1:37" ht="12.75">
      <c r="A513" s="2" t="s">
        <v>58</v>
      </c>
      <c r="B513" s="2">
        <v>36971</v>
      </c>
      <c r="C513" s="2">
        <v>1535</v>
      </c>
      <c r="D513" s="2">
        <v>21.6</v>
      </c>
      <c r="E513" s="2">
        <v>7.53</v>
      </c>
      <c r="F513" s="2">
        <v>527</v>
      </c>
      <c r="G513" s="2">
        <v>1.08</v>
      </c>
      <c r="H513" s="2">
        <v>0.4</v>
      </c>
      <c r="I513" s="2">
        <v>122</v>
      </c>
      <c r="K513" s="2">
        <v>0.02</v>
      </c>
      <c r="L513" s="2">
        <v>8.6</v>
      </c>
      <c r="M513" s="2">
        <v>0.249</v>
      </c>
      <c r="P513" s="2">
        <v>0.51</v>
      </c>
      <c r="T513" s="2">
        <v>4</v>
      </c>
      <c r="U513" s="2">
        <v>8.3</v>
      </c>
      <c r="V513" s="2">
        <v>7.01</v>
      </c>
      <c r="X513" s="2">
        <v>44.9</v>
      </c>
      <c r="Y513" s="2">
        <v>0.003</v>
      </c>
      <c r="AA513" s="2">
        <v>7.31</v>
      </c>
      <c r="AC513" s="2">
        <v>0.532</v>
      </c>
      <c r="AE513" s="2">
        <v>4.87</v>
      </c>
      <c r="AG513" s="2">
        <v>0.046</v>
      </c>
      <c r="AH513" s="2">
        <v>0.04</v>
      </c>
      <c r="AI513" s="2">
        <v>0.7</v>
      </c>
      <c r="AJ513" s="2">
        <v>170</v>
      </c>
      <c r="AK513" s="2">
        <v>0.7</v>
      </c>
    </row>
    <row r="514" spans="1:41" ht="12.75">
      <c r="A514" s="2" t="s">
        <v>58</v>
      </c>
      <c r="B514" s="2">
        <v>37340</v>
      </c>
      <c r="C514" s="2">
        <v>1400</v>
      </c>
      <c r="D514" s="2">
        <v>22</v>
      </c>
      <c r="E514" s="2">
        <v>7.3</v>
      </c>
      <c r="F514" s="2">
        <v>280</v>
      </c>
      <c r="G514" s="2">
        <v>1.27</v>
      </c>
      <c r="H514" s="2">
        <v>0.4</v>
      </c>
      <c r="I514" s="2">
        <v>119</v>
      </c>
      <c r="K514" s="2">
        <v>0.02</v>
      </c>
      <c r="L514" s="2">
        <v>7.49</v>
      </c>
      <c r="M514" s="2">
        <v>0.231</v>
      </c>
      <c r="P514" s="2">
        <v>0.665</v>
      </c>
      <c r="T514" s="2">
        <v>5.2</v>
      </c>
      <c r="U514" s="2">
        <v>1</v>
      </c>
      <c r="V514" s="2">
        <v>0.92</v>
      </c>
      <c r="X514" s="2">
        <v>44.1</v>
      </c>
      <c r="Y514" s="2">
        <v>0.003</v>
      </c>
      <c r="AA514" s="2">
        <v>7.8</v>
      </c>
      <c r="AC514" s="2">
        <v>0.578</v>
      </c>
      <c r="AE514" s="2">
        <v>5.12</v>
      </c>
      <c r="AG514" s="2">
        <v>0.07</v>
      </c>
      <c r="AH514" s="2">
        <v>0.09</v>
      </c>
      <c r="AJ514" s="2">
        <v>138</v>
      </c>
      <c r="AL514" s="2">
        <v>0.0005</v>
      </c>
      <c r="AM514" s="2">
        <v>0.023</v>
      </c>
      <c r="AN514" s="2">
        <v>0.012</v>
      </c>
      <c r="AO514" s="2">
        <v>0.012</v>
      </c>
    </row>
    <row r="515" spans="1:39" ht="12.75">
      <c r="A515" s="2" t="s">
        <v>58</v>
      </c>
      <c r="B515" s="2">
        <v>37715</v>
      </c>
      <c r="C515" s="2">
        <v>1225</v>
      </c>
      <c r="D515" s="2">
        <v>21.9</v>
      </c>
      <c r="E515" s="2">
        <v>7.51</v>
      </c>
      <c r="F515" s="2">
        <v>280</v>
      </c>
      <c r="G515" s="2">
        <v>1.2</v>
      </c>
      <c r="H515" s="2">
        <v>0.4</v>
      </c>
      <c r="I515" s="2">
        <v>138</v>
      </c>
      <c r="K515" s="2">
        <v>0.11</v>
      </c>
      <c r="L515" s="2">
        <v>8.19</v>
      </c>
      <c r="M515" s="2">
        <v>0.36</v>
      </c>
      <c r="P515" s="2">
        <v>0.653</v>
      </c>
      <c r="T515" s="2">
        <v>5.4</v>
      </c>
      <c r="U515" s="2">
        <v>0.8</v>
      </c>
      <c r="V515" s="2">
        <v>8.3</v>
      </c>
      <c r="X515" s="2">
        <v>42.2</v>
      </c>
      <c r="Y515" s="2">
        <v>0.002</v>
      </c>
      <c r="AA515" s="2">
        <v>7.44</v>
      </c>
      <c r="AC515" s="2">
        <v>0.594</v>
      </c>
      <c r="AE515" s="2">
        <v>4.61</v>
      </c>
      <c r="AG515" s="2">
        <v>0.09</v>
      </c>
      <c r="AH515" s="2">
        <v>0.3</v>
      </c>
      <c r="AJ515" s="2">
        <v>137</v>
      </c>
      <c r="AL515" s="2">
        <v>0.003</v>
      </c>
      <c r="AM515" s="2">
        <v>0.01</v>
      </c>
    </row>
    <row r="516" spans="1:38" ht="12.75">
      <c r="A516" s="2" t="s">
        <v>58</v>
      </c>
      <c r="B516" s="2">
        <v>38533</v>
      </c>
      <c r="C516" s="2">
        <v>850</v>
      </c>
      <c r="D516" s="2">
        <v>22.2</v>
      </c>
      <c r="E516" s="2">
        <v>7.59</v>
      </c>
      <c r="F516" s="2">
        <v>279</v>
      </c>
      <c r="G516" s="2">
        <v>0.87</v>
      </c>
      <c r="H516" s="2">
        <v>0.1</v>
      </c>
      <c r="I516" s="2">
        <v>129</v>
      </c>
      <c r="L516" s="2">
        <v>9.92</v>
      </c>
      <c r="M516" s="2">
        <v>0.19</v>
      </c>
      <c r="P516" s="2">
        <v>0.602</v>
      </c>
      <c r="V516" s="2">
        <v>0.85</v>
      </c>
      <c r="X516" s="2">
        <v>46</v>
      </c>
      <c r="AA516" s="2">
        <v>7.71</v>
      </c>
      <c r="AC516" s="2">
        <v>0.574</v>
      </c>
      <c r="AE516" s="2">
        <v>4.73</v>
      </c>
      <c r="AH516" s="2">
        <v>0.21</v>
      </c>
      <c r="AJ516" s="2">
        <v>141</v>
      </c>
      <c r="AL516" s="2">
        <v>0.0035</v>
      </c>
    </row>
    <row r="517" spans="1:38" ht="12.75">
      <c r="A517" s="2" t="s">
        <v>58</v>
      </c>
      <c r="B517" s="2">
        <v>38103</v>
      </c>
      <c r="C517" s="2">
        <v>1400</v>
      </c>
      <c r="E517" s="2">
        <v>7.59</v>
      </c>
      <c r="F517" s="2">
        <v>265</v>
      </c>
      <c r="G517" s="2">
        <v>0.77</v>
      </c>
      <c r="I517" s="2">
        <v>128</v>
      </c>
      <c r="K517" s="2">
        <v>0.04</v>
      </c>
      <c r="L517" s="2">
        <v>8.96</v>
      </c>
      <c r="M517" s="2">
        <v>0.27</v>
      </c>
      <c r="P517" s="2">
        <v>0.666</v>
      </c>
      <c r="V517" s="2">
        <v>0.85</v>
      </c>
      <c r="X517" s="2">
        <v>43</v>
      </c>
      <c r="AA517" s="2">
        <v>7.25</v>
      </c>
      <c r="AC517" s="2">
        <v>0.43</v>
      </c>
      <c r="AE517" s="2">
        <v>4.67</v>
      </c>
      <c r="AG517" s="2">
        <v>0.106</v>
      </c>
      <c r="AH517" s="2">
        <v>0.24</v>
      </c>
      <c r="AJ517" s="2">
        <v>209</v>
      </c>
      <c r="AL517" s="2">
        <v>0.0003</v>
      </c>
    </row>
    <row r="518" spans="1:39" ht="12.75">
      <c r="A518" s="2" t="s">
        <v>58</v>
      </c>
      <c r="B518" s="2">
        <v>37712</v>
      </c>
      <c r="H518" s="2">
        <v>0.4</v>
      </c>
      <c r="I518" s="2">
        <v>132</v>
      </c>
      <c r="K518" s="2">
        <v>0.087</v>
      </c>
      <c r="L518" s="2">
        <v>8.37</v>
      </c>
      <c r="M518" s="2">
        <v>0.38</v>
      </c>
      <c r="P518" s="2">
        <v>0.654</v>
      </c>
      <c r="T518" s="2">
        <v>5.3</v>
      </c>
      <c r="U518" s="2">
        <v>0.8</v>
      </c>
      <c r="V518" s="2">
        <v>7</v>
      </c>
      <c r="X518" s="2">
        <v>42.2</v>
      </c>
      <c r="Y518" s="2">
        <v>0.002</v>
      </c>
      <c r="AA518" s="2">
        <v>7.42</v>
      </c>
      <c r="AC518" s="2">
        <v>0.59</v>
      </c>
      <c r="AE518" s="2">
        <v>4.65</v>
      </c>
      <c r="AG518" s="2">
        <v>0.09</v>
      </c>
      <c r="AH518" s="2">
        <v>0.3</v>
      </c>
      <c r="AJ518" s="2">
        <v>130</v>
      </c>
      <c r="AL518" s="2">
        <v>0.003</v>
      </c>
      <c r="AM518" s="2">
        <v>0.01</v>
      </c>
    </row>
    <row r="519" spans="1:36" ht="12.75">
      <c r="A519" s="2" t="s">
        <v>104</v>
      </c>
      <c r="B519" s="2">
        <v>38112</v>
      </c>
      <c r="C519" s="2">
        <v>1210</v>
      </c>
      <c r="E519" s="2">
        <v>7.16</v>
      </c>
      <c r="F519" s="2">
        <v>569</v>
      </c>
      <c r="G519" s="2">
        <v>5.35</v>
      </c>
      <c r="I519" s="2">
        <v>166</v>
      </c>
      <c r="K519" s="2">
        <v>0.04</v>
      </c>
      <c r="L519" s="2">
        <v>22.2</v>
      </c>
      <c r="M519" s="2">
        <v>0.31</v>
      </c>
      <c r="P519" s="2">
        <v>12.8</v>
      </c>
      <c r="T519" s="2">
        <v>31.8</v>
      </c>
      <c r="V519" s="2">
        <v>3.45</v>
      </c>
      <c r="X519" s="2">
        <v>78.1</v>
      </c>
      <c r="Y519" s="2">
        <v>0.003</v>
      </c>
      <c r="AA519" s="2">
        <v>16.3</v>
      </c>
      <c r="AC519" s="2">
        <v>1.81</v>
      </c>
      <c r="AE519" s="2">
        <v>8.78</v>
      </c>
      <c r="AG519" s="2">
        <v>0.266</v>
      </c>
      <c r="AH519" s="2">
        <v>0.11</v>
      </c>
      <c r="AJ519" s="2">
        <v>403</v>
      </c>
    </row>
    <row r="520" spans="1:38" ht="12.75">
      <c r="A520" s="2" t="s">
        <v>104</v>
      </c>
      <c r="B520" s="2">
        <v>38533</v>
      </c>
      <c r="C520" s="2">
        <v>1000</v>
      </c>
      <c r="D520" s="2">
        <v>22.8</v>
      </c>
      <c r="E520" s="2">
        <v>7.15</v>
      </c>
      <c r="F520" s="2">
        <v>497</v>
      </c>
      <c r="G520" s="2">
        <v>2.97</v>
      </c>
      <c r="I520" s="2">
        <v>170</v>
      </c>
      <c r="L520" s="2">
        <v>19.6</v>
      </c>
      <c r="M520" s="2">
        <v>0.315</v>
      </c>
      <c r="P520" s="2">
        <v>15.5</v>
      </c>
      <c r="T520" s="2">
        <v>18.1</v>
      </c>
      <c r="V520" s="2">
        <v>0.85</v>
      </c>
      <c r="X520" s="2">
        <v>71.5</v>
      </c>
      <c r="AA520" s="2">
        <v>16.1</v>
      </c>
      <c r="AC520" s="2">
        <v>1.01</v>
      </c>
      <c r="AE520" s="2">
        <v>7.37</v>
      </c>
      <c r="AG520" s="2">
        <v>0.292</v>
      </c>
      <c r="AH520" s="2">
        <v>0.28</v>
      </c>
      <c r="AJ520" s="2">
        <v>286</v>
      </c>
      <c r="AL520" s="2">
        <v>0.0035</v>
      </c>
    </row>
    <row r="521" spans="1:38" ht="12.75">
      <c r="A521" s="2" t="s">
        <v>104</v>
      </c>
      <c r="B521" s="2">
        <v>38533</v>
      </c>
      <c r="C521" s="2">
        <v>1130</v>
      </c>
      <c r="D521" s="2">
        <v>22.8</v>
      </c>
      <c r="E521" s="2">
        <v>7.15</v>
      </c>
      <c r="F521" s="2">
        <v>497</v>
      </c>
      <c r="G521" s="2">
        <v>2.97</v>
      </c>
      <c r="H521" s="2">
        <v>0.7</v>
      </c>
      <c r="I521" s="2">
        <v>168</v>
      </c>
      <c r="L521" s="2">
        <v>19.7</v>
      </c>
      <c r="M521" s="2">
        <v>0.308</v>
      </c>
      <c r="P521" s="2">
        <v>10.9</v>
      </c>
      <c r="T521" s="2">
        <v>18.2</v>
      </c>
      <c r="V521" s="2">
        <v>0.85</v>
      </c>
      <c r="X521" s="2">
        <v>72.1</v>
      </c>
      <c r="AA521" s="2">
        <v>16.3</v>
      </c>
      <c r="AC521" s="2">
        <v>0.993</v>
      </c>
      <c r="AE521" s="2">
        <v>7.29</v>
      </c>
      <c r="AG521" s="2">
        <v>0.305</v>
      </c>
      <c r="AH521" s="2">
        <v>0.11</v>
      </c>
      <c r="AJ521" s="2">
        <v>286</v>
      </c>
      <c r="AL521" s="2">
        <v>0.0035</v>
      </c>
    </row>
    <row r="522" spans="1:37" ht="12.75">
      <c r="A522" s="2" t="s">
        <v>92</v>
      </c>
      <c r="B522" s="2">
        <v>37035</v>
      </c>
      <c r="C522" s="2">
        <v>1350</v>
      </c>
      <c r="D522" s="2">
        <v>22.6</v>
      </c>
      <c r="E522" s="2">
        <v>7.27</v>
      </c>
      <c r="F522" s="2">
        <v>365</v>
      </c>
      <c r="G522" s="2">
        <v>5.8</v>
      </c>
      <c r="H522" s="2">
        <v>0.1</v>
      </c>
      <c r="I522" s="2">
        <v>155</v>
      </c>
      <c r="K522" s="2">
        <v>0.02</v>
      </c>
      <c r="L522" s="2">
        <v>10.4</v>
      </c>
      <c r="M522" s="2">
        <v>0.203</v>
      </c>
      <c r="P522" s="2">
        <v>3.25</v>
      </c>
      <c r="T522" s="2">
        <v>5</v>
      </c>
      <c r="U522" s="2">
        <v>2.9</v>
      </c>
      <c r="V522" s="2">
        <v>2.59</v>
      </c>
      <c r="X522" s="2">
        <v>54.3</v>
      </c>
      <c r="Y522" s="2">
        <v>0.003</v>
      </c>
      <c r="AA522" s="2">
        <v>7.98</v>
      </c>
      <c r="AC522" s="2">
        <v>0.637</v>
      </c>
      <c r="AE522" s="2">
        <v>5.09</v>
      </c>
      <c r="AG522" s="2">
        <v>0.148</v>
      </c>
      <c r="AH522" s="2">
        <v>0.04</v>
      </c>
      <c r="AI522" s="2">
        <v>0.7</v>
      </c>
      <c r="AJ522" s="2">
        <v>222</v>
      </c>
      <c r="AK522" s="2">
        <v>0.7</v>
      </c>
    </row>
    <row r="523" spans="1:41" ht="12.75">
      <c r="A523" s="2" t="s">
        <v>92</v>
      </c>
      <c r="B523" s="2">
        <v>37341</v>
      </c>
      <c r="C523" s="2">
        <v>1000</v>
      </c>
      <c r="D523" s="2">
        <v>22.5</v>
      </c>
      <c r="E523" s="2">
        <v>7.21</v>
      </c>
      <c r="F523" s="2">
        <v>369</v>
      </c>
      <c r="G523" s="2">
        <v>8.09</v>
      </c>
      <c r="H523" s="2">
        <v>0.1</v>
      </c>
      <c r="I523" s="2">
        <v>154</v>
      </c>
      <c r="K523" s="2">
        <v>0.02</v>
      </c>
      <c r="L523" s="2">
        <v>10.8</v>
      </c>
      <c r="M523" s="2">
        <v>0.184</v>
      </c>
      <c r="P523" s="2">
        <v>3.34</v>
      </c>
      <c r="T523" s="2">
        <v>3.6</v>
      </c>
      <c r="U523" s="2">
        <v>2.6</v>
      </c>
      <c r="V523" s="2">
        <v>0.59</v>
      </c>
      <c r="X523" s="2">
        <v>54.3</v>
      </c>
      <c r="Y523" s="2">
        <v>0.002</v>
      </c>
      <c r="AA523" s="2">
        <v>8.27</v>
      </c>
      <c r="AC523" s="2">
        <v>0.594</v>
      </c>
      <c r="AE523" s="2">
        <v>5.11</v>
      </c>
      <c r="AG523" s="2">
        <v>0.152</v>
      </c>
      <c r="AH523" s="2">
        <v>0.07</v>
      </c>
      <c r="AJ523" s="2">
        <v>194</v>
      </c>
      <c r="AL523" s="2">
        <v>0.0005</v>
      </c>
      <c r="AM523" s="2">
        <v>0.023</v>
      </c>
      <c r="AN523" s="2">
        <v>0.005</v>
      </c>
      <c r="AO523" s="2">
        <v>0.005</v>
      </c>
    </row>
    <row r="524" spans="1:38" ht="12.75">
      <c r="A524" s="2" t="s">
        <v>92</v>
      </c>
      <c r="B524" s="2">
        <v>37740</v>
      </c>
      <c r="C524" s="2">
        <v>850</v>
      </c>
      <c r="D524" s="2">
        <v>23.4</v>
      </c>
      <c r="E524" s="2">
        <v>7.25</v>
      </c>
      <c r="F524" s="2">
        <v>274</v>
      </c>
      <c r="G524" s="2">
        <v>7.01</v>
      </c>
      <c r="H524" s="2">
        <v>0.2</v>
      </c>
      <c r="I524" s="2">
        <v>125</v>
      </c>
      <c r="K524" s="2">
        <v>0.037</v>
      </c>
      <c r="L524" s="2">
        <v>8.02</v>
      </c>
      <c r="M524" s="2">
        <v>0.22</v>
      </c>
      <c r="P524" s="2">
        <v>2.72</v>
      </c>
      <c r="U524" s="2">
        <v>8.6</v>
      </c>
      <c r="V524" s="2">
        <v>11.2</v>
      </c>
      <c r="X524" s="2">
        <v>38.8</v>
      </c>
      <c r="AA524" s="2">
        <v>6.97</v>
      </c>
      <c r="AC524" s="2">
        <v>0.554</v>
      </c>
      <c r="AE524" s="2">
        <v>4.08</v>
      </c>
      <c r="AG524" s="2">
        <v>0.13</v>
      </c>
      <c r="AH524" s="2">
        <v>0.2</v>
      </c>
      <c r="AJ524" s="2">
        <v>209</v>
      </c>
      <c r="AL524" s="2">
        <v>0.003</v>
      </c>
    </row>
    <row r="525" spans="1:38" ht="12.75">
      <c r="A525" s="2" t="s">
        <v>92</v>
      </c>
      <c r="B525" s="2">
        <v>38510</v>
      </c>
      <c r="C525" s="2">
        <v>1000</v>
      </c>
      <c r="D525" s="2">
        <v>22.9</v>
      </c>
      <c r="E525" s="2">
        <v>7.24</v>
      </c>
      <c r="F525" s="2">
        <v>407</v>
      </c>
      <c r="G525" s="2">
        <v>4.93</v>
      </c>
      <c r="I525" s="2">
        <v>167</v>
      </c>
      <c r="L525" s="2">
        <v>16.6</v>
      </c>
      <c r="M525" s="2">
        <v>0.213</v>
      </c>
      <c r="P525" s="2">
        <v>4.1</v>
      </c>
      <c r="V525" s="2">
        <v>0.85</v>
      </c>
      <c r="X525" s="2">
        <v>55.9</v>
      </c>
      <c r="AA525" s="2">
        <v>12.1</v>
      </c>
      <c r="AC525" s="2">
        <v>0.862</v>
      </c>
      <c r="AE525" s="2">
        <v>7.43</v>
      </c>
      <c r="AG525" s="2">
        <v>0.158</v>
      </c>
      <c r="AH525" s="2">
        <v>0.11</v>
      </c>
      <c r="AJ525" s="2">
        <v>246</v>
      </c>
      <c r="AL525" s="2">
        <v>0.0035</v>
      </c>
    </row>
    <row r="526" spans="1:38" ht="12.75">
      <c r="A526" s="2" t="s">
        <v>92</v>
      </c>
      <c r="B526" s="2">
        <v>38086</v>
      </c>
      <c r="C526" s="2">
        <v>1110</v>
      </c>
      <c r="D526" s="2">
        <v>23.2</v>
      </c>
      <c r="E526" s="2">
        <v>7.55</v>
      </c>
      <c r="F526" s="2">
        <v>280</v>
      </c>
      <c r="G526" s="2">
        <v>5.97</v>
      </c>
      <c r="H526" s="2">
        <v>0.8</v>
      </c>
      <c r="I526" s="2">
        <v>120</v>
      </c>
      <c r="K526" s="2">
        <v>0.04</v>
      </c>
      <c r="L526" s="2">
        <v>8.99</v>
      </c>
      <c r="M526" s="2">
        <v>0.18</v>
      </c>
      <c r="P526" s="2">
        <v>2.93</v>
      </c>
      <c r="U526" s="2">
        <v>1.6</v>
      </c>
      <c r="V526" s="2">
        <v>2.65</v>
      </c>
      <c r="X526" s="2">
        <v>43.6</v>
      </c>
      <c r="AA526" s="2">
        <v>7.3</v>
      </c>
      <c r="AC526" s="2">
        <v>0.588</v>
      </c>
      <c r="AE526" s="2">
        <v>4.29</v>
      </c>
      <c r="AG526" s="2">
        <v>0.142</v>
      </c>
      <c r="AH526" s="2">
        <v>0.11</v>
      </c>
      <c r="AJ526" s="2">
        <v>176</v>
      </c>
      <c r="AL526" s="2">
        <v>0.0003</v>
      </c>
    </row>
    <row r="527" spans="1:38" ht="12.75">
      <c r="A527" s="2" t="s">
        <v>92</v>
      </c>
      <c r="B527" s="2">
        <v>38086</v>
      </c>
      <c r="C527" s="2">
        <v>1540</v>
      </c>
      <c r="D527" s="2">
        <v>23.2</v>
      </c>
      <c r="E527" s="2">
        <v>7.55</v>
      </c>
      <c r="F527" s="2">
        <v>280</v>
      </c>
      <c r="G527" s="2">
        <v>5.97</v>
      </c>
      <c r="I527" s="2">
        <v>122</v>
      </c>
      <c r="K527" s="2">
        <v>0.04</v>
      </c>
      <c r="L527" s="2">
        <v>9.2</v>
      </c>
      <c r="M527" s="2">
        <v>0.22</v>
      </c>
      <c r="P527" s="2">
        <v>2.91</v>
      </c>
      <c r="V527" s="2">
        <v>1.4</v>
      </c>
      <c r="X527" s="2">
        <v>43.9</v>
      </c>
      <c r="AA527" s="2">
        <v>7.31</v>
      </c>
      <c r="AC527" s="2">
        <v>0.545</v>
      </c>
      <c r="AE527" s="2">
        <v>4.4</v>
      </c>
      <c r="AG527" s="2">
        <v>0.132</v>
      </c>
      <c r="AH527" s="2">
        <v>0.11</v>
      </c>
      <c r="AJ527" s="2">
        <v>179</v>
      </c>
      <c r="AL527" s="2">
        <v>0.0003</v>
      </c>
    </row>
    <row r="528" spans="1:41" ht="12.75">
      <c r="A528" s="2" t="s">
        <v>97</v>
      </c>
      <c r="B528" s="2">
        <v>37266</v>
      </c>
      <c r="C528" s="2">
        <v>1255</v>
      </c>
      <c r="D528" s="2">
        <v>19</v>
      </c>
      <c r="E528" s="2">
        <v>7.3</v>
      </c>
      <c r="F528" s="2">
        <v>382</v>
      </c>
      <c r="H528" s="2">
        <v>0.2</v>
      </c>
      <c r="I528" s="2">
        <v>150</v>
      </c>
      <c r="K528" s="2">
        <v>0.02</v>
      </c>
      <c r="L528" s="2">
        <v>8.4</v>
      </c>
      <c r="M528" s="2">
        <v>0.41</v>
      </c>
      <c r="P528" s="2">
        <v>0.39</v>
      </c>
      <c r="T528" s="2">
        <v>23.1</v>
      </c>
      <c r="U528" s="2">
        <v>0.5</v>
      </c>
      <c r="V528" s="2">
        <v>0.55</v>
      </c>
      <c r="X528" s="2">
        <v>42.1</v>
      </c>
      <c r="Y528" s="2">
        <v>0.006</v>
      </c>
      <c r="AA528" s="2">
        <v>16.5</v>
      </c>
      <c r="AC528" s="2">
        <v>0.486</v>
      </c>
      <c r="AE528" s="2">
        <v>5.19</v>
      </c>
      <c r="AG528" s="2">
        <v>0.15</v>
      </c>
      <c r="AH528" s="2">
        <v>0.05</v>
      </c>
      <c r="AI528" s="2">
        <v>0.7</v>
      </c>
      <c r="AJ528" s="2">
        <v>260</v>
      </c>
      <c r="AK528" s="2">
        <v>0.7</v>
      </c>
      <c r="AL528" s="2">
        <v>0.002</v>
      </c>
      <c r="AM528" s="2">
        <v>0.005</v>
      </c>
      <c r="AN528" s="2">
        <v>0.005</v>
      </c>
      <c r="AO528" s="2">
        <v>0.005</v>
      </c>
    </row>
    <row r="529" spans="1:37" ht="12.75">
      <c r="A529" s="2" t="s">
        <v>94</v>
      </c>
      <c r="B529" s="2">
        <v>37028</v>
      </c>
      <c r="C529" s="2">
        <v>930</v>
      </c>
      <c r="D529" s="2">
        <v>22.3</v>
      </c>
      <c r="E529" s="2">
        <v>7.5</v>
      </c>
      <c r="F529" s="2">
        <v>276</v>
      </c>
      <c r="G529" s="2">
        <v>0.18</v>
      </c>
      <c r="H529" s="2">
        <v>0.3</v>
      </c>
      <c r="I529" s="2">
        <v>136</v>
      </c>
      <c r="K529" s="2">
        <v>0.05</v>
      </c>
      <c r="L529" s="2">
        <v>4.2</v>
      </c>
      <c r="M529" s="2">
        <v>0.362</v>
      </c>
      <c r="P529" s="2">
        <v>0.01</v>
      </c>
      <c r="T529" s="2">
        <v>3.8</v>
      </c>
      <c r="U529" s="2">
        <v>5.4</v>
      </c>
      <c r="V529" s="2">
        <v>4.23</v>
      </c>
      <c r="X529" s="2">
        <v>32.1</v>
      </c>
      <c r="Y529" s="2">
        <v>0.003</v>
      </c>
      <c r="AA529" s="2">
        <v>14.4</v>
      </c>
      <c r="AC529" s="2">
        <v>0.688</v>
      </c>
      <c r="AE529" s="2">
        <v>5.82</v>
      </c>
      <c r="AG529" s="2">
        <v>0.007</v>
      </c>
      <c r="AH529" s="2">
        <v>0.06</v>
      </c>
      <c r="AI529" s="2">
        <v>0.7</v>
      </c>
      <c r="AJ529" s="2">
        <v>190</v>
      </c>
      <c r="AK529" s="2">
        <v>0.7</v>
      </c>
    </row>
    <row r="530" spans="1:41" ht="12.75">
      <c r="A530" s="2" t="s">
        <v>94</v>
      </c>
      <c r="B530" s="2">
        <v>37266</v>
      </c>
      <c r="C530" s="2">
        <v>1500</v>
      </c>
      <c r="D530" s="2">
        <v>19.1</v>
      </c>
      <c r="E530" s="2">
        <v>7.59</v>
      </c>
      <c r="F530" s="2">
        <v>292</v>
      </c>
      <c r="H530" s="2">
        <v>0.4</v>
      </c>
      <c r="I530" s="2">
        <v>137</v>
      </c>
      <c r="K530" s="2">
        <v>0.02</v>
      </c>
      <c r="L530" s="2">
        <v>3.89</v>
      </c>
      <c r="M530" s="2">
        <v>0.417</v>
      </c>
      <c r="P530" s="2">
        <v>0.01</v>
      </c>
      <c r="T530" s="2">
        <v>3.2</v>
      </c>
      <c r="U530" s="2">
        <v>0.3</v>
      </c>
      <c r="V530" s="2">
        <v>1.03</v>
      </c>
      <c r="X530" s="2">
        <v>26.7</v>
      </c>
      <c r="Y530" s="2">
        <v>0.003</v>
      </c>
      <c r="AA530" s="2">
        <v>12.4</v>
      </c>
      <c r="AC530" s="2">
        <v>0.567</v>
      </c>
      <c r="AE530" s="2">
        <v>5.01</v>
      </c>
      <c r="AG530" s="2">
        <v>0.005</v>
      </c>
      <c r="AH530" s="2">
        <v>0.141</v>
      </c>
      <c r="AI530" s="2">
        <v>0.7</v>
      </c>
      <c r="AJ530" s="2">
        <v>172</v>
      </c>
      <c r="AK530" s="2">
        <v>0.7</v>
      </c>
      <c r="AL530" s="2">
        <v>0.002</v>
      </c>
      <c r="AM530" s="2">
        <v>0.005</v>
      </c>
      <c r="AN530" s="2">
        <v>0.033</v>
      </c>
      <c r="AO530" s="2">
        <v>0.033</v>
      </c>
    </row>
    <row r="531" spans="1:39" ht="12.75">
      <c r="A531" s="2" t="s">
        <v>94</v>
      </c>
      <c r="B531" s="2">
        <v>37715</v>
      </c>
      <c r="C531" s="2">
        <v>1130</v>
      </c>
      <c r="D531" s="2">
        <v>22.3</v>
      </c>
      <c r="E531" s="2">
        <v>7.38</v>
      </c>
      <c r="F531" s="2">
        <v>274</v>
      </c>
      <c r="G531" s="2">
        <v>0.33</v>
      </c>
      <c r="H531" s="2">
        <v>0.8</v>
      </c>
      <c r="I531" s="2">
        <v>149</v>
      </c>
      <c r="K531" s="2">
        <v>0.094</v>
      </c>
      <c r="L531" s="2">
        <v>4.06</v>
      </c>
      <c r="M531" s="2">
        <v>0.49</v>
      </c>
      <c r="P531" s="2">
        <v>0.005</v>
      </c>
      <c r="T531" s="2">
        <v>2.4</v>
      </c>
      <c r="U531" s="2">
        <v>0.8</v>
      </c>
      <c r="V531" s="2">
        <v>13.2</v>
      </c>
      <c r="X531" s="2">
        <v>30.9</v>
      </c>
      <c r="Y531" s="2">
        <v>0.002</v>
      </c>
      <c r="AA531" s="2">
        <v>15</v>
      </c>
      <c r="AC531" s="2">
        <v>0.704</v>
      </c>
      <c r="AE531" s="2">
        <v>5.37</v>
      </c>
      <c r="AG531" s="2">
        <v>0.04</v>
      </c>
      <c r="AH531" s="2">
        <v>0.3</v>
      </c>
      <c r="AJ531" s="2">
        <v>125</v>
      </c>
      <c r="AL531" s="2">
        <v>0.003</v>
      </c>
      <c r="AM531" s="2">
        <v>0.01</v>
      </c>
    </row>
    <row r="532" spans="1:38" ht="12.75">
      <c r="A532" s="2" t="s">
        <v>94</v>
      </c>
      <c r="B532" s="2">
        <v>38531</v>
      </c>
      <c r="C532" s="2">
        <v>1030</v>
      </c>
      <c r="D532" s="2">
        <v>22.3</v>
      </c>
      <c r="E532" s="2">
        <v>7.72</v>
      </c>
      <c r="F532" s="2">
        <v>285</v>
      </c>
      <c r="G532" s="2">
        <v>0.3</v>
      </c>
      <c r="I532" s="2">
        <v>141</v>
      </c>
      <c r="L532" s="2">
        <v>4.89</v>
      </c>
      <c r="M532" s="2">
        <v>0.492</v>
      </c>
      <c r="V532" s="2">
        <v>0.85</v>
      </c>
      <c r="X532" s="2">
        <v>31.5</v>
      </c>
      <c r="AA532" s="2">
        <v>15.2</v>
      </c>
      <c r="AC532" s="2">
        <v>0.652</v>
      </c>
      <c r="AE532" s="2">
        <v>5.63</v>
      </c>
      <c r="AG532" s="2">
        <v>0.015</v>
      </c>
      <c r="AH532" s="2">
        <v>0.797</v>
      </c>
      <c r="AJ532" s="2">
        <v>196</v>
      </c>
      <c r="AL532" s="2">
        <v>0.0035</v>
      </c>
    </row>
    <row r="533" spans="1:38" ht="12.75">
      <c r="A533" s="2" t="s">
        <v>94</v>
      </c>
      <c r="B533" s="2">
        <v>38103</v>
      </c>
      <c r="C533" s="2">
        <v>1205</v>
      </c>
      <c r="E533" s="2">
        <v>7.72</v>
      </c>
      <c r="F533" s="2">
        <v>260</v>
      </c>
      <c r="I533" s="2">
        <v>142</v>
      </c>
      <c r="K533" s="2">
        <v>0.049</v>
      </c>
      <c r="L533" s="2">
        <v>4.24</v>
      </c>
      <c r="M533" s="2">
        <v>0.43</v>
      </c>
      <c r="V533" s="2">
        <v>0.85</v>
      </c>
      <c r="X533" s="2">
        <v>30.2</v>
      </c>
      <c r="AA533" s="2">
        <v>13.9</v>
      </c>
      <c r="AC533" s="2">
        <v>0.531</v>
      </c>
      <c r="AE533" s="2">
        <v>4.97</v>
      </c>
      <c r="AG533" s="2">
        <v>0.041</v>
      </c>
      <c r="AH533" s="2">
        <v>0.27</v>
      </c>
      <c r="AJ533" s="2">
        <v>197</v>
      </c>
      <c r="AL533" s="2">
        <v>0.0003</v>
      </c>
    </row>
    <row r="534" spans="1:38" ht="12.75">
      <c r="A534" s="2" t="s">
        <v>94</v>
      </c>
      <c r="B534" s="2">
        <v>38103</v>
      </c>
      <c r="C534" s="2">
        <v>1000</v>
      </c>
      <c r="E534" s="2">
        <v>7.72</v>
      </c>
      <c r="F534" s="2">
        <v>260</v>
      </c>
      <c r="H534" s="2">
        <v>0.4</v>
      </c>
      <c r="I534" s="2">
        <v>141</v>
      </c>
      <c r="K534" s="2">
        <v>0.041</v>
      </c>
      <c r="L534" s="2">
        <v>4.06</v>
      </c>
      <c r="M534" s="2">
        <v>0.42</v>
      </c>
      <c r="V534" s="2">
        <v>0.85</v>
      </c>
      <c r="X534" s="2">
        <v>31.4</v>
      </c>
      <c r="AA534" s="2">
        <v>14.8</v>
      </c>
      <c r="AC534" s="2">
        <v>0.565</v>
      </c>
      <c r="AE534" s="2">
        <v>5.37</v>
      </c>
      <c r="AG534" s="2">
        <v>0.036</v>
      </c>
      <c r="AH534" s="2">
        <v>0.13</v>
      </c>
      <c r="AJ534" s="2">
        <v>159</v>
      </c>
      <c r="AL534" s="2">
        <v>0.0003</v>
      </c>
    </row>
    <row r="535" spans="1:41" ht="12.75">
      <c r="A535" s="2" t="s">
        <v>102</v>
      </c>
      <c r="B535" s="2">
        <v>37390</v>
      </c>
      <c r="C535" s="2">
        <v>1250</v>
      </c>
      <c r="D535" s="2">
        <v>21.8</v>
      </c>
      <c r="E535" s="2">
        <v>7.4</v>
      </c>
      <c r="F535" s="2">
        <v>309</v>
      </c>
      <c r="G535" s="2">
        <v>5.8</v>
      </c>
      <c r="H535" s="2">
        <v>2.4</v>
      </c>
      <c r="I535" s="2">
        <v>144</v>
      </c>
      <c r="K535" s="2">
        <v>0.035</v>
      </c>
      <c r="L535" s="2">
        <v>3.79</v>
      </c>
      <c r="M535" s="2">
        <v>0.046</v>
      </c>
      <c r="P535" s="2">
        <v>0.033</v>
      </c>
      <c r="T535" s="2">
        <v>3.4</v>
      </c>
      <c r="U535" s="2">
        <v>0.5</v>
      </c>
      <c r="V535" s="2">
        <v>0.74</v>
      </c>
      <c r="X535" s="2">
        <v>49.9</v>
      </c>
      <c r="Y535" s="2">
        <v>0.001</v>
      </c>
      <c r="AA535" s="2">
        <v>1.47</v>
      </c>
      <c r="AC535" s="2">
        <v>1.12</v>
      </c>
      <c r="AE535" s="2">
        <v>9.24</v>
      </c>
      <c r="AG535" s="2">
        <v>0.754</v>
      </c>
      <c r="AH535" s="2">
        <v>0.338</v>
      </c>
      <c r="AJ535" s="2">
        <v>186</v>
      </c>
      <c r="AL535" s="2">
        <v>0.0005</v>
      </c>
      <c r="AM535" s="2">
        <v>0.023</v>
      </c>
      <c r="AN535" s="2">
        <v>0.007</v>
      </c>
      <c r="AO535" s="2">
        <v>0.007</v>
      </c>
    </row>
    <row r="536" spans="1:38" ht="12.75">
      <c r="A536" s="2" t="s">
        <v>102</v>
      </c>
      <c r="B536" s="2">
        <v>38443</v>
      </c>
      <c r="C536" s="2">
        <v>1000</v>
      </c>
      <c r="E536" s="2">
        <v>7.19</v>
      </c>
      <c r="F536" s="2">
        <v>355</v>
      </c>
      <c r="G536" s="2">
        <v>9.69</v>
      </c>
      <c r="I536" s="2">
        <v>177</v>
      </c>
      <c r="K536" s="2">
        <v>0.04</v>
      </c>
      <c r="L536" s="2">
        <v>2.81</v>
      </c>
      <c r="P536" s="2">
        <v>0.035</v>
      </c>
      <c r="T536" s="2">
        <v>2.4</v>
      </c>
      <c r="V536" s="2">
        <v>0.85</v>
      </c>
      <c r="X536" s="2">
        <v>75.1</v>
      </c>
      <c r="AA536" s="2">
        <v>1.3</v>
      </c>
      <c r="AC536" s="2">
        <v>0.17</v>
      </c>
      <c r="AE536" s="2">
        <v>2.3</v>
      </c>
      <c r="AG536" s="2">
        <v>0.221</v>
      </c>
      <c r="AH536" s="2">
        <v>0.71</v>
      </c>
      <c r="AJ536" s="2">
        <v>161</v>
      </c>
      <c r="AL536" s="2">
        <v>0.0003</v>
      </c>
    </row>
    <row r="537" spans="1:38" ht="12.75">
      <c r="A537" s="2" t="s">
        <v>102</v>
      </c>
      <c r="B537" s="2">
        <v>38006</v>
      </c>
      <c r="C537" s="2">
        <v>1400</v>
      </c>
      <c r="E537" s="2">
        <v>7.09</v>
      </c>
      <c r="F537" s="2">
        <v>328</v>
      </c>
      <c r="I537" s="2">
        <v>186</v>
      </c>
      <c r="K537" s="2">
        <v>0.04</v>
      </c>
      <c r="L537" s="2">
        <v>2.43</v>
      </c>
      <c r="V537" s="2">
        <v>2.37</v>
      </c>
      <c r="X537" s="2">
        <v>68.4</v>
      </c>
      <c r="AA537" s="2">
        <v>1.27</v>
      </c>
      <c r="AC537" s="2">
        <v>0.14</v>
      </c>
      <c r="AE537" s="2">
        <v>1.83</v>
      </c>
      <c r="AG537" s="2">
        <v>0.29</v>
      </c>
      <c r="AH537" s="2">
        <v>0.11</v>
      </c>
      <c r="AJ537" s="2">
        <v>216</v>
      </c>
      <c r="AL537" s="2">
        <v>0.0003</v>
      </c>
    </row>
    <row r="538" spans="1:41" ht="12.75">
      <c r="A538" s="2" t="s">
        <v>98</v>
      </c>
      <c r="B538" s="2">
        <v>37279</v>
      </c>
      <c r="C538" s="2">
        <v>1300</v>
      </c>
      <c r="D538" s="2">
        <v>19.6</v>
      </c>
      <c r="E538" s="2">
        <v>7.41</v>
      </c>
      <c r="F538" s="2">
        <v>496</v>
      </c>
      <c r="G538" s="2">
        <v>2.07</v>
      </c>
      <c r="H538" s="2">
        <v>3</v>
      </c>
      <c r="I538" s="2">
        <v>213</v>
      </c>
      <c r="K538" s="2">
        <v>0.02</v>
      </c>
      <c r="L538" s="2">
        <v>3.35</v>
      </c>
      <c r="M538" s="2">
        <v>0.084</v>
      </c>
      <c r="P538" s="2">
        <v>4.2</v>
      </c>
      <c r="T538" s="2">
        <v>27.6</v>
      </c>
      <c r="U538" s="2">
        <v>0.5</v>
      </c>
      <c r="V538" s="2">
        <v>2.45</v>
      </c>
      <c r="X538" s="2">
        <v>96.9</v>
      </c>
      <c r="Y538" s="2">
        <v>0.003</v>
      </c>
      <c r="AA538" s="2">
        <v>2.06</v>
      </c>
      <c r="AC538" s="2">
        <v>0.767</v>
      </c>
      <c r="AE538" s="2">
        <v>2.4</v>
      </c>
      <c r="AG538" s="2">
        <v>0.102</v>
      </c>
      <c r="AH538" s="2">
        <v>0.096</v>
      </c>
      <c r="AI538" s="2">
        <v>3.5</v>
      </c>
      <c r="AJ538" s="2">
        <v>298</v>
      </c>
      <c r="AK538" s="2">
        <v>3.5</v>
      </c>
      <c r="AL538" s="2">
        <v>0.002</v>
      </c>
      <c r="AM538" s="2">
        <v>0.005</v>
      </c>
      <c r="AN538" s="2">
        <v>0.016</v>
      </c>
      <c r="AO538" s="2">
        <v>0.016</v>
      </c>
    </row>
    <row r="539" spans="1:37" ht="12.75">
      <c r="A539" s="2" t="s">
        <v>52</v>
      </c>
      <c r="B539" s="2">
        <v>36866</v>
      </c>
      <c r="C539" s="2">
        <v>1230</v>
      </c>
      <c r="D539" s="2">
        <v>21.7</v>
      </c>
      <c r="E539" s="2">
        <v>7.12</v>
      </c>
      <c r="F539" s="2">
        <v>289</v>
      </c>
      <c r="G539" s="2">
        <v>0.91</v>
      </c>
      <c r="H539" s="2">
        <v>1.5</v>
      </c>
      <c r="I539" s="2">
        <v>137</v>
      </c>
      <c r="K539" s="2">
        <v>0.02</v>
      </c>
      <c r="L539" s="2">
        <v>5.7</v>
      </c>
      <c r="M539" s="2">
        <v>0.02</v>
      </c>
      <c r="P539" s="2">
        <v>0.33</v>
      </c>
      <c r="T539" s="2">
        <v>1.3</v>
      </c>
      <c r="U539" s="2">
        <v>5.4</v>
      </c>
      <c r="V539" s="2">
        <v>7.1</v>
      </c>
      <c r="X539" s="2">
        <v>49</v>
      </c>
      <c r="Y539" s="2">
        <v>0.003</v>
      </c>
      <c r="AA539" s="2">
        <v>4.87</v>
      </c>
      <c r="AC539" s="2">
        <v>0.943</v>
      </c>
      <c r="AE539" s="2">
        <v>3.54</v>
      </c>
      <c r="AG539" s="2">
        <v>0.005</v>
      </c>
      <c r="AH539" s="2">
        <v>0.04</v>
      </c>
      <c r="AI539" s="2">
        <v>0.7</v>
      </c>
      <c r="AJ539" s="2">
        <v>162</v>
      </c>
      <c r="AK539" s="2">
        <v>0.7</v>
      </c>
    </row>
    <row r="540" spans="1:37" ht="12.75">
      <c r="A540" s="2" t="s">
        <v>52</v>
      </c>
      <c r="B540" s="2">
        <v>37047</v>
      </c>
      <c r="C540" s="2">
        <v>1410</v>
      </c>
      <c r="D540" s="2">
        <v>21.9</v>
      </c>
      <c r="E540" s="2">
        <v>7.43</v>
      </c>
      <c r="F540" s="2">
        <v>287</v>
      </c>
      <c r="G540" s="2">
        <v>0.91</v>
      </c>
      <c r="H540" s="2">
        <v>4.2</v>
      </c>
      <c r="I540" s="2">
        <v>137</v>
      </c>
      <c r="K540" s="2">
        <v>0.02</v>
      </c>
      <c r="L540" s="2">
        <v>5.4</v>
      </c>
      <c r="M540" s="2">
        <v>0.086</v>
      </c>
      <c r="P540" s="2">
        <v>0.32</v>
      </c>
      <c r="T540" s="2">
        <v>2</v>
      </c>
      <c r="U540" s="2">
        <v>2.1</v>
      </c>
      <c r="V540" s="2">
        <v>1.84</v>
      </c>
      <c r="X540" s="2">
        <v>50.8</v>
      </c>
      <c r="Y540" s="2">
        <v>0.003</v>
      </c>
      <c r="AA540" s="2">
        <v>5.05</v>
      </c>
      <c r="AC540" s="2">
        <v>0.467</v>
      </c>
      <c r="AE540" s="2">
        <v>3.8</v>
      </c>
      <c r="AG540" s="2">
        <v>0.014</v>
      </c>
      <c r="AH540" s="2">
        <v>0.04</v>
      </c>
      <c r="AI540" s="2">
        <v>1.5</v>
      </c>
      <c r="AJ540" s="2">
        <v>166</v>
      </c>
      <c r="AK540" s="2">
        <v>1.5</v>
      </c>
    </row>
    <row r="541" spans="1:37" ht="12.75">
      <c r="A541" s="2" t="s">
        <v>52</v>
      </c>
      <c r="B541" s="2">
        <v>37139</v>
      </c>
      <c r="C541" s="2">
        <v>1250</v>
      </c>
      <c r="D541" s="2">
        <v>22</v>
      </c>
      <c r="E541" s="2">
        <v>7.34</v>
      </c>
      <c r="F541" s="2">
        <v>287</v>
      </c>
      <c r="G541" s="2">
        <v>0.85</v>
      </c>
      <c r="H541" s="2">
        <v>3.9</v>
      </c>
      <c r="I541" s="2">
        <v>137</v>
      </c>
      <c r="K541" s="2">
        <v>0.02</v>
      </c>
      <c r="L541" s="2">
        <v>5.6</v>
      </c>
      <c r="M541" s="2">
        <v>0.06</v>
      </c>
      <c r="P541" s="2">
        <v>0.32</v>
      </c>
      <c r="T541" s="2">
        <v>2</v>
      </c>
      <c r="U541" s="2">
        <v>1</v>
      </c>
      <c r="V541" s="2">
        <v>1</v>
      </c>
      <c r="X541" s="2">
        <v>49</v>
      </c>
      <c r="Y541" s="2">
        <v>0.002</v>
      </c>
      <c r="AA541" s="2">
        <v>4.93</v>
      </c>
      <c r="AC541" s="2">
        <v>0.357</v>
      </c>
      <c r="AE541" s="2">
        <v>4.28</v>
      </c>
      <c r="AG541" s="2">
        <v>0.014</v>
      </c>
      <c r="AH541" s="2">
        <v>0.08</v>
      </c>
      <c r="AI541" s="2">
        <v>1</v>
      </c>
      <c r="AJ541" s="2">
        <v>170</v>
      </c>
      <c r="AK541" s="2">
        <v>1</v>
      </c>
    </row>
    <row r="542" spans="1:39" ht="12.75">
      <c r="A542" s="2" t="s">
        <v>52</v>
      </c>
      <c r="B542" s="2">
        <v>37229</v>
      </c>
      <c r="C542" s="2">
        <v>820</v>
      </c>
      <c r="D542" s="2">
        <v>21.6</v>
      </c>
      <c r="E542" s="2">
        <v>7.57</v>
      </c>
      <c r="F542" s="2">
        <v>289</v>
      </c>
      <c r="G542" s="2">
        <v>0.74</v>
      </c>
      <c r="H542" s="2">
        <v>4.3</v>
      </c>
      <c r="I542" s="2">
        <v>138</v>
      </c>
      <c r="K542" s="2">
        <v>0.02</v>
      </c>
      <c r="L542" s="2">
        <v>4.98</v>
      </c>
      <c r="M542" s="2">
        <v>0.048</v>
      </c>
      <c r="P542" s="2">
        <v>0.32</v>
      </c>
      <c r="T542" s="2">
        <v>2.6</v>
      </c>
      <c r="U542" s="2">
        <v>5</v>
      </c>
      <c r="V542" s="2">
        <v>6.3</v>
      </c>
      <c r="X542" s="2">
        <v>47.1</v>
      </c>
      <c r="Y542" s="2">
        <v>0.003</v>
      </c>
      <c r="AA542" s="2">
        <v>4.75</v>
      </c>
      <c r="AC542" s="2">
        <v>0.411</v>
      </c>
      <c r="AE542" s="2">
        <v>3.66</v>
      </c>
      <c r="AG542" s="2">
        <v>0.011</v>
      </c>
      <c r="AH542" s="2">
        <v>0.05</v>
      </c>
      <c r="AI542" s="2">
        <v>0.7</v>
      </c>
      <c r="AJ542" s="2">
        <v>96</v>
      </c>
      <c r="AK542" s="2">
        <v>0.7</v>
      </c>
      <c r="AL542" s="2">
        <v>0.002</v>
      </c>
      <c r="AM542" s="2">
        <v>0.005</v>
      </c>
    </row>
    <row r="543" spans="1:41" ht="12.75">
      <c r="A543" s="2" t="s">
        <v>52</v>
      </c>
      <c r="B543" s="2">
        <v>37327</v>
      </c>
      <c r="C543" s="2">
        <v>1050</v>
      </c>
      <c r="D543" s="2">
        <v>21.8</v>
      </c>
      <c r="E543" s="2">
        <v>7.45</v>
      </c>
      <c r="F543" s="2">
        <v>288</v>
      </c>
      <c r="G543" s="2">
        <v>0.8</v>
      </c>
      <c r="H543" s="2">
        <v>3</v>
      </c>
      <c r="I543" s="2">
        <v>137</v>
      </c>
      <c r="K543" s="2">
        <v>0.02</v>
      </c>
      <c r="L543" s="2">
        <v>4.86</v>
      </c>
      <c r="M543" s="2">
        <v>0.064</v>
      </c>
      <c r="P543" s="2">
        <v>0.264</v>
      </c>
      <c r="T543" s="2">
        <v>2.7</v>
      </c>
      <c r="U543" s="2">
        <v>0.3</v>
      </c>
      <c r="V543" s="2">
        <v>0.4</v>
      </c>
      <c r="X543" s="2">
        <v>48.9</v>
      </c>
      <c r="Y543" s="2">
        <v>0.002</v>
      </c>
      <c r="AA543" s="2">
        <v>5.21</v>
      </c>
      <c r="AC543" s="2">
        <v>0.484</v>
      </c>
      <c r="AE543" s="2">
        <v>4</v>
      </c>
      <c r="AG543" s="2">
        <v>0.012</v>
      </c>
      <c r="AH543" s="2">
        <v>0.04</v>
      </c>
      <c r="AJ543" s="2">
        <v>178</v>
      </c>
      <c r="AL543" s="2">
        <v>0.0005</v>
      </c>
      <c r="AM543" s="2">
        <v>0.023</v>
      </c>
      <c r="AN543" s="2">
        <v>0.005</v>
      </c>
      <c r="AO543" s="2">
        <v>0.005</v>
      </c>
    </row>
    <row r="544" spans="1:41" ht="12.75">
      <c r="A544" s="2" t="s">
        <v>52</v>
      </c>
      <c r="B544" s="2">
        <v>37411</v>
      </c>
      <c r="C544" s="2">
        <v>1055</v>
      </c>
      <c r="D544" s="2">
        <v>21.9</v>
      </c>
      <c r="E544" s="2">
        <v>7.44</v>
      </c>
      <c r="F544" s="2">
        <v>288</v>
      </c>
      <c r="G544" s="2">
        <v>0.78</v>
      </c>
      <c r="H544" s="2">
        <v>4.3</v>
      </c>
      <c r="I544" s="2">
        <v>134</v>
      </c>
      <c r="K544" s="2">
        <v>0.02</v>
      </c>
      <c r="L544" s="2">
        <v>5.63</v>
      </c>
      <c r="M544" s="2">
        <v>0.076</v>
      </c>
      <c r="P544" s="2">
        <v>0.286</v>
      </c>
      <c r="T544" s="2">
        <v>2.9</v>
      </c>
      <c r="U544" s="2">
        <v>0.3</v>
      </c>
      <c r="V544" s="2">
        <v>0.38</v>
      </c>
      <c r="X544" s="2">
        <v>44.9</v>
      </c>
      <c r="Y544" s="2">
        <v>0.001</v>
      </c>
      <c r="AA544" s="2">
        <v>4.69</v>
      </c>
      <c r="AC544" s="2">
        <v>0.27</v>
      </c>
      <c r="AE544" s="2">
        <v>3.21</v>
      </c>
      <c r="AG544" s="2">
        <v>0.016</v>
      </c>
      <c r="AH544" s="2">
        <v>0.127</v>
      </c>
      <c r="AJ544" s="2">
        <v>198</v>
      </c>
      <c r="AL544" s="2">
        <v>0.0001</v>
      </c>
      <c r="AM544" s="2">
        <v>0.023</v>
      </c>
      <c r="AN544" s="2">
        <v>0.005</v>
      </c>
      <c r="AO544" s="2">
        <v>0.005</v>
      </c>
    </row>
    <row r="545" spans="1:39" ht="12.75">
      <c r="A545" s="2" t="s">
        <v>52</v>
      </c>
      <c r="B545" s="2">
        <v>37593</v>
      </c>
      <c r="C545" s="2">
        <v>1100</v>
      </c>
      <c r="D545" s="2">
        <v>21.6</v>
      </c>
      <c r="E545" s="2">
        <v>7.42</v>
      </c>
      <c r="F545" s="2">
        <v>289</v>
      </c>
      <c r="G545" s="2">
        <v>1.37</v>
      </c>
      <c r="H545" s="2">
        <v>14.9</v>
      </c>
      <c r="I545" s="2">
        <v>128</v>
      </c>
      <c r="K545" s="2">
        <v>0.037</v>
      </c>
      <c r="L545" s="2">
        <v>5.79</v>
      </c>
      <c r="M545" s="2">
        <v>0.1</v>
      </c>
      <c r="P545" s="2">
        <v>0.34</v>
      </c>
      <c r="T545" s="2">
        <v>2.1</v>
      </c>
      <c r="U545" s="2">
        <v>0.8</v>
      </c>
      <c r="V545" s="2">
        <v>0.85</v>
      </c>
      <c r="X545" s="2">
        <v>48.8</v>
      </c>
      <c r="Y545" s="2">
        <v>0.003</v>
      </c>
      <c r="AA545" s="2">
        <v>5.11</v>
      </c>
      <c r="AC545" s="2">
        <v>0.36</v>
      </c>
      <c r="AE545" s="2">
        <v>3.58</v>
      </c>
      <c r="AG545" s="2">
        <v>0.04</v>
      </c>
      <c r="AH545" s="2">
        <v>0.1</v>
      </c>
      <c r="AJ545" s="2">
        <v>176</v>
      </c>
      <c r="AL545" s="2">
        <v>0.003</v>
      </c>
      <c r="AM545" s="2">
        <v>0.01</v>
      </c>
    </row>
    <row r="546" spans="1:41" ht="12.75">
      <c r="A546" s="2" t="s">
        <v>52</v>
      </c>
      <c r="B546" s="2">
        <v>37503</v>
      </c>
      <c r="C546" s="2">
        <v>930</v>
      </c>
      <c r="D546" s="2">
        <v>21.9</v>
      </c>
      <c r="E546" s="2">
        <v>7.44</v>
      </c>
      <c r="F546" s="2">
        <v>287</v>
      </c>
      <c r="G546" s="2">
        <v>0.8</v>
      </c>
      <c r="H546" s="2">
        <v>9.7</v>
      </c>
      <c r="I546" s="2">
        <v>139</v>
      </c>
      <c r="K546" s="2">
        <v>0.02</v>
      </c>
      <c r="L546" s="2">
        <v>5.05</v>
      </c>
      <c r="M546" s="2">
        <v>0.046</v>
      </c>
      <c r="P546" s="2">
        <v>0.307</v>
      </c>
      <c r="T546" s="2">
        <v>2.4</v>
      </c>
      <c r="U546" s="2">
        <v>0.3</v>
      </c>
      <c r="V546" s="2">
        <v>0.38</v>
      </c>
      <c r="X546" s="2">
        <v>55.4</v>
      </c>
      <c r="Y546" s="2">
        <v>0.003</v>
      </c>
      <c r="AA546" s="2">
        <v>5.47</v>
      </c>
      <c r="AC546" s="2">
        <v>0.586</v>
      </c>
      <c r="AE546" s="2">
        <v>3.96</v>
      </c>
      <c r="AG546" s="2">
        <v>0.013</v>
      </c>
      <c r="AH546" s="2">
        <v>0.127</v>
      </c>
      <c r="AJ546" s="2">
        <v>188</v>
      </c>
      <c r="AL546" s="2">
        <v>0.0005</v>
      </c>
      <c r="AM546" s="2">
        <v>0.023</v>
      </c>
      <c r="AN546" s="2">
        <v>0.005</v>
      </c>
      <c r="AO546" s="2">
        <v>0.005</v>
      </c>
    </row>
    <row r="547" spans="1:39" ht="12.75">
      <c r="A547" s="2" t="s">
        <v>52</v>
      </c>
      <c r="B547" s="2">
        <v>37685</v>
      </c>
      <c r="C547" s="2">
        <v>900</v>
      </c>
      <c r="D547" s="2">
        <v>21.8</v>
      </c>
      <c r="E547" s="2">
        <v>7.42</v>
      </c>
      <c r="F547" s="2">
        <v>286</v>
      </c>
      <c r="G547" s="2">
        <v>1.3</v>
      </c>
      <c r="H547" s="2">
        <v>13.3</v>
      </c>
      <c r="I547" s="2">
        <v>142</v>
      </c>
      <c r="K547" s="2">
        <v>0.037</v>
      </c>
      <c r="L547" s="2">
        <v>6.13</v>
      </c>
      <c r="M547" s="2">
        <v>0.07</v>
      </c>
      <c r="P547" s="2">
        <v>0.35</v>
      </c>
      <c r="T547" s="2">
        <v>2.5</v>
      </c>
      <c r="U547" s="2">
        <v>1.4</v>
      </c>
      <c r="V547" s="2">
        <v>3.3</v>
      </c>
      <c r="X547" s="2">
        <v>49.2</v>
      </c>
      <c r="Y547" s="2">
        <v>0.002</v>
      </c>
      <c r="AA547" s="2">
        <v>5.1</v>
      </c>
      <c r="AC547" s="2">
        <v>0.45</v>
      </c>
      <c r="AE547" s="2">
        <v>4.1</v>
      </c>
      <c r="AG547" s="2">
        <v>0.06</v>
      </c>
      <c r="AH547" s="2">
        <v>0.3</v>
      </c>
      <c r="AJ547" s="2">
        <v>282</v>
      </c>
      <c r="AL547" s="2">
        <v>0.003</v>
      </c>
      <c r="AM547" s="2">
        <v>0.01</v>
      </c>
    </row>
    <row r="548" spans="1:38" ht="12.75">
      <c r="A548" s="2" t="s">
        <v>52</v>
      </c>
      <c r="B548" s="2">
        <v>37775</v>
      </c>
      <c r="C548" s="2">
        <v>1100</v>
      </c>
      <c r="D548" s="2">
        <v>21.9</v>
      </c>
      <c r="E548" s="2">
        <v>7.37</v>
      </c>
      <c r="F548" s="2">
        <v>286</v>
      </c>
      <c r="G548" s="2">
        <v>0.98</v>
      </c>
      <c r="H548" s="2">
        <v>0.2</v>
      </c>
      <c r="I548" s="2">
        <v>141</v>
      </c>
      <c r="K548" s="2">
        <v>0.04</v>
      </c>
      <c r="L548" s="2">
        <v>5.44</v>
      </c>
      <c r="M548" s="2">
        <v>0.13</v>
      </c>
      <c r="P548" s="2">
        <v>0.32</v>
      </c>
      <c r="U548" s="2">
        <v>1.2</v>
      </c>
      <c r="V548" s="2">
        <v>1.6</v>
      </c>
      <c r="X548" s="2">
        <v>51.3</v>
      </c>
      <c r="AA548" s="2">
        <v>5.45</v>
      </c>
      <c r="AC548" s="2">
        <v>0.42</v>
      </c>
      <c r="AE548" s="2">
        <v>3.76</v>
      </c>
      <c r="AG548" s="2">
        <v>0.04</v>
      </c>
      <c r="AH548" s="2">
        <v>0.2</v>
      </c>
      <c r="AJ548" s="2">
        <v>178</v>
      </c>
      <c r="AL548" s="2">
        <v>0.003</v>
      </c>
    </row>
    <row r="549" spans="1:38" ht="12.75">
      <c r="A549" s="2" t="s">
        <v>52</v>
      </c>
      <c r="B549" s="2">
        <v>38505</v>
      </c>
      <c r="C549" s="2">
        <v>1240</v>
      </c>
      <c r="D549" s="2">
        <v>22.1</v>
      </c>
      <c r="E549" s="2">
        <v>7.32</v>
      </c>
      <c r="F549" s="2">
        <v>282</v>
      </c>
      <c r="G549" s="2">
        <v>1.12</v>
      </c>
      <c r="H549" s="2">
        <v>9.2</v>
      </c>
      <c r="I549" s="2">
        <v>148</v>
      </c>
      <c r="L549" s="2">
        <v>6.04</v>
      </c>
      <c r="M549" s="2">
        <v>0.059</v>
      </c>
      <c r="P549" s="2">
        <v>0.35</v>
      </c>
      <c r="V549" s="2">
        <v>0.85</v>
      </c>
      <c r="X549" s="2">
        <v>48.9</v>
      </c>
      <c r="AA549" s="2">
        <v>5.01</v>
      </c>
      <c r="AC549" s="2">
        <v>0.46</v>
      </c>
      <c r="AE549" s="2">
        <v>3.61</v>
      </c>
      <c r="AG549" s="2">
        <v>0.025</v>
      </c>
      <c r="AH549" s="2">
        <v>0.13</v>
      </c>
      <c r="AJ549" s="2">
        <v>137</v>
      </c>
      <c r="AL549" s="2">
        <v>0.0035</v>
      </c>
    </row>
    <row r="550" spans="1:38" ht="12.75">
      <c r="A550" s="2" t="s">
        <v>52</v>
      </c>
      <c r="B550" s="2">
        <v>37957</v>
      </c>
      <c r="C550" s="2">
        <v>1240</v>
      </c>
      <c r="D550" s="2">
        <v>21.7</v>
      </c>
      <c r="E550" s="2">
        <v>7.04</v>
      </c>
      <c r="F550" s="2">
        <v>284</v>
      </c>
      <c r="G550" s="2">
        <v>1.12</v>
      </c>
      <c r="H550" s="2">
        <v>28.8</v>
      </c>
      <c r="I550" s="2">
        <v>139</v>
      </c>
      <c r="K550" s="2">
        <v>0.04</v>
      </c>
      <c r="L550" s="2">
        <v>4.13</v>
      </c>
      <c r="M550" s="2">
        <v>0.1</v>
      </c>
      <c r="P550" s="2">
        <v>0.35</v>
      </c>
      <c r="V550" s="2">
        <v>0.85</v>
      </c>
      <c r="X550" s="2">
        <v>48.2</v>
      </c>
      <c r="AA550" s="2">
        <v>5.1</v>
      </c>
      <c r="AC550" s="2">
        <v>0.35</v>
      </c>
      <c r="AE550" s="2">
        <v>3.55</v>
      </c>
      <c r="AH550" s="2">
        <v>0.696</v>
      </c>
      <c r="AJ550" s="2">
        <v>122</v>
      </c>
      <c r="AL550" s="2">
        <v>0.0003</v>
      </c>
    </row>
    <row r="551" spans="1:38" ht="12.75">
      <c r="A551" s="2" t="s">
        <v>52</v>
      </c>
      <c r="B551" s="2">
        <v>38232</v>
      </c>
      <c r="C551" s="2">
        <v>945</v>
      </c>
      <c r="D551" s="2">
        <v>21.9</v>
      </c>
      <c r="E551" s="2">
        <v>7.44</v>
      </c>
      <c r="F551" s="2">
        <v>280</v>
      </c>
      <c r="G551" s="2">
        <v>1.19</v>
      </c>
      <c r="H551" s="2">
        <v>7.8</v>
      </c>
      <c r="I551" s="2">
        <v>143</v>
      </c>
      <c r="K551" s="2">
        <v>0.219</v>
      </c>
      <c r="L551" s="2">
        <v>6.19</v>
      </c>
      <c r="M551" s="2">
        <v>0.11</v>
      </c>
      <c r="P551" s="2">
        <v>0.324</v>
      </c>
      <c r="V551" s="2">
        <v>0.85</v>
      </c>
      <c r="X551" s="2">
        <v>47.7</v>
      </c>
      <c r="AA551" s="2">
        <v>4.98</v>
      </c>
      <c r="AC551" s="2">
        <v>0.37</v>
      </c>
      <c r="AE551" s="2">
        <v>3.66</v>
      </c>
      <c r="AG551" s="2">
        <v>0.032</v>
      </c>
      <c r="AH551" s="2">
        <v>0.31</v>
      </c>
      <c r="AJ551" s="2">
        <v>158</v>
      </c>
      <c r="AL551" s="2">
        <v>0.0003</v>
      </c>
    </row>
    <row r="552" spans="1:38" ht="12.75">
      <c r="A552" s="2" t="s">
        <v>52</v>
      </c>
      <c r="B552" s="2">
        <v>38597</v>
      </c>
      <c r="C552" s="2">
        <v>1035</v>
      </c>
      <c r="D552" s="2">
        <v>21.9</v>
      </c>
      <c r="E552" s="2">
        <v>7.37</v>
      </c>
      <c r="F552" s="2">
        <v>290</v>
      </c>
      <c r="G552" s="2">
        <v>1.23</v>
      </c>
      <c r="I552" s="2">
        <v>144</v>
      </c>
      <c r="L552" s="2">
        <v>5.88</v>
      </c>
      <c r="M552" s="2">
        <v>0.058</v>
      </c>
      <c r="P552" s="2">
        <v>0.321</v>
      </c>
      <c r="V552" s="2">
        <v>0.85</v>
      </c>
      <c r="X552" s="2">
        <v>45.5</v>
      </c>
      <c r="AA552" s="2">
        <v>5.11</v>
      </c>
      <c r="AC552" s="2">
        <v>0.42</v>
      </c>
      <c r="AE552" s="2">
        <v>3.45</v>
      </c>
      <c r="AG552" s="2">
        <v>0.026</v>
      </c>
      <c r="AH552" s="2">
        <v>0.11</v>
      </c>
      <c r="AJ552" s="2">
        <v>159</v>
      </c>
      <c r="AL552" s="2">
        <v>0.0035</v>
      </c>
    </row>
    <row r="553" spans="1:38" ht="12.75">
      <c r="A553" s="2" t="s">
        <v>52</v>
      </c>
      <c r="B553" s="2">
        <v>38688</v>
      </c>
      <c r="C553" s="2">
        <v>1115</v>
      </c>
      <c r="D553" s="2">
        <v>21.6</v>
      </c>
      <c r="E553" s="2">
        <v>7.37</v>
      </c>
      <c r="F553" s="2">
        <v>294</v>
      </c>
      <c r="G553" s="2">
        <v>0.8</v>
      </c>
      <c r="I553" s="2">
        <v>149</v>
      </c>
      <c r="L553" s="2">
        <v>5.16</v>
      </c>
      <c r="M553" s="2">
        <v>0.057</v>
      </c>
      <c r="P553" s="2">
        <v>0.298</v>
      </c>
      <c r="T553" s="2">
        <v>1.9</v>
      </c>
      <c r="V553" s="2">
        <v>0.85</v>
      </c>
      <c r="X553" s="2">
        <v>45.4</v>
      </c>
      <c r="AA553" s="2">
        <v>5.26</v>
      </c>
      <c r="AC553" s="2">
        <v>0.46</v>
      </c>
      <c r="AE553" s="2">
        <v>3.63</v>
      </c>
      <c r="AG553" s="2">
        <v>0.017</v>
      </c>
      <c r="AH553" s="2">
        <v>0.22</v>
      </c>
      <c r="AJ553" s="2">
        <v>172</v>
      </c>
      <c r="AL553" s="2">
        <v>0.0035</v>
      </c>
    </row>
    <row r="554" spans="1:38" ht="12.75">
      <c r="A554" s="2" t="s">
        <v>52</v>
      </c>
      <c r="B554" s="2">
        <v>38870</v>
      </c>
      <c r="C554" s="2">
        <v>1025</v>
      </c>
      <c r="D554" s="2">
        <v>21.7</v>
      </c>
      <c r="E554" s="2">
        <v>7.37</v>
      </c>
      <c r="F554" s="2">
        <v>297</v>
      </c>
      <c r="G554" s="2">
        <v>0.79</v>
      </c>
      <c r="H554" s="2">
        <v>10.4</v>
      </c>
      <c r="I554" s="2">
        <v>151</v>
      </c>
      <c r="L554" s="2">
        <v>5.86</v>
      </c>
      <c r="M554" s="2">
        <v>0.12</v>
      </c>
      <c r="P554" s="2">
        <v>0.293</v>
      </c>
      <c r="V554" s="2">
        <v>0.85</v>
      </c>
      <c r="X554" s="2">
        <v>5.28</v>
      </c>
      <c r="AA554" s="2">
        <v>5.69</v>
      </c>
      <c r="AC554" s="2">
        <v>0.521</v>
      </c>
      <c r="AE554" s="2">
        <v>4.09</v>
      </c>
      <c r="AG554" s="2">
        <v>0.015</v>
      </c>
      <c r="AH554" s="2">
        <v>0.26</v>
      </c>
      <c r="AJ554" s="2">
        <v>160</v>
      </c>
      <c r="AL554" s="2">
        <v>0.0022</v>
      </c>
    </row>
    <row r="555" spans="1:38" ht="12.75">
      <c r="A555" s="2" t="s">
        <v>52</v>
      </c>
      <c r="B555" s="2">
        <v>38323</v>
      </c>
      <c r="C555" s="2">
        <v>1125</v>
      </c>
      <c r="D555" s="2">
        <v>21.7</v>
      </c>
      <c r="E555" s="2">
        <v>7.5</v>
      </c>
      <c r="F555" s="2">
        <v>277</v>
      </c>
      <c r="G555" s="2">
        <v>1.7</v>
      </c>
      <c r="H555" s="2">
        <v>11.7</v>
      </c>
      <c r="I555" s="2">
        <v>138</v>
      </c>
      <c r="K555" s="2">
        <v>0.04</v>
      </c>
      <c r="L555" s="2">
        <v>5.82</v>
      </c>
      <c r="M555" s="2">
        <v>0.06</v>
      </c>
      <c r="P555" s="2">
        <v>0.287</v>
      </c>
      <c r="V555" s="2">
        <v>0.85</v>
      </c>
      <c r="X555" s="2">
        <v>46.3</v>
      </c>
      <c r="AA555" s="2">
        <v>4.81</v>
      </c>
      <c r="AC555" s="2">
        <v>0.42</v>
      </c>
      <c r="AE555" s="2">
        <v>3.41</v>
      </c>
      <c r="AG555" s="2">
        <v>0.027</v>
      </c>
      <c r="AH555" s="2">
        <v>0.27</v>
      </c>
      <c r="AJ555" s="2">
        <v>169</v>
      </c>
      <c r="AL555" s="2">
        <v>0.0003</v>
      </c>
    </row>
    <row r="556" spans="1:38" ht="12.75">
      <c r="A556" s="2" t="s">
        <v>52</v>
      </c>
      <c r="B556" s="2">
        <v>38140</v>
      </c>
      <c r="C556" s="2">
        <v>945</v>
      </c>
      <c r="D556" s="2">
        <v>21.8</v>
      </c>
      <c r="E556" s="2">
        <v>7.47</v>
      </c>
      <c r="F556" s="2">
        <v>283</v>
      </c>
      <c r="G556" s="2">
        <v>0.98</v>
      </c>
      <c r="H556" s="2">
        <v>19.1</v>
      </c>
      <c r="I556" s="2">
        <v>142</v>
      </c>
      <c r="K556" s="2">
        <v>0.04</v>
      </c>
      <c r="L556" s="2">
        <v>5.66</v>
      </c>
      <c r="M556" s="2">
        <v>0.04</v>
      </c>
      <c r="P556" s="2">
        <v>0.301</v>
      </c>
      <c r="V556" s="2">
        <v>0.85</v>
      </c>
      <c r="X556" s="2">
        <v>49.6</v>
      </c>
      <c r="AA556" s="2">
        <v>5.23</v>
      </c>
      <c r="AC556" s="2">
        <v>0.523</v>
      </c>
      <c r="AE556" s="2">
        <v>3.73</v>
      </c>
      <c r="AG556" s="2">
        <v>0.053</v>
      </c>
      <c r="AH556" s="2">
        <v>0.39</v>
      </c>
      <c r="AJ556" s="2">
        <v>156</v>
      </c>
      <c r="AL556" s="2">
        <v>0.0003</v>
      </c>
    </row>
    <row r="557" spans="1:38" ht="12.75">
      <c r="A557" s="2" t="s">
        <v>52</v>
      </c>
      <c r="B557" s="2">
        <v>38048</v>
      </c>
      <c r="C557" s="2">
        <v>1005</v>
      </c>
      <c r="D557" s="2">
        <v>21.7</v>
      </c>
      <c r="E557" s="2">
        <v>7.4</v>
      </c>
      <c r="F557" s="2">
        <v>285</v>
      </c>
      <c r="G557" s="2">
        <v>0.83</v>
      </c>
      <c r="H557" s="2">
        <v>10.9</v>
      </c>
      <c r="I557" s="2">
        <v>140</v>
      </c>
      <c r="K557" s="2">
        <v>0.04</v>
      </c>
      <c r="L557" s="2">
        <v>5.7</v>
      </c>
      <c r="M557" s="2">
        <v>0.05</v>
      </c>
      <c r="P557" s="2">
        <v>0.346</v>
      </c>
      <c r="T557" s="2">
        <v>2.1</v>
      </c>
      <c r="V557" s="2">
        <v>0.85</v>
      </c>
      <c r="X557" s="2">
        <v>54.9</v>
      </c>
      <c r="AA557" s="2">
        <v>5.9</v>
      </c>
      <c r="AC557" s="2">
        <v>0.42</v>
      </c>
      <c r="AE557" s="2">
        <v>4.34</v>
      </c>
      <c r="AG557" s="2">
        <v>0.06</v>
      </c>
      <c r="AH557" s="2">
        <v>0.11</v>
      </c>
      <c r="AJ557" s="2">
        <v>162</v>
      </c>
      <c r="AL557" s="2">
        <v>0.0003</v>
      </c>
    </row>
    <row r="558" spans="1:38" ht="12.75">
      <c r="A558" s="2" t="s">
        <v>52</v>
      </c>
      <c r="B558" s="2">
        <v>38778</v>
      </c>
      <c r="C558" s="2">
        <v>1105</v>
      </c>
      <c r="D558" s="2">
        <v>21.7</v>
      </c>
      <c r="E558" s="2">
        <v>7.46</v>
      </c>
      <c r="F558" s="2">
        <v>296</v>
      </c>
      <c r="G558" s="2">
        <v>0.83</v>
      </c>
      <c r="H558" s="2">
        <v>8.4</v>
      </c>
      <c r="I558" s="2">
        <v>147</v>
      </c>
      <c r="L558" s="2">
        <v>5.98</v>
      </c>
      <c r="M558" s="2">
        <v>0.12</v>
      </c>
      <c r="P558" s="2">
        <v>0.297</v>
      </c>
      <c r="V558" s="2">
        <v>0.85</v>
      </c>
      <c r="X558" s="2">
        <v>45.5</v>
      </c>
      <c r="AA558" s="2">
        <v>5.26</v>
      </c>
      <c r="AC558" s="2">
        <v>0.46</v>
      </c>
      <c r="AE558" s="2">
        <v>3.66</v>
      </c>
      <c r="AG558" s="2">
        <v>0.033</v>
      </c>
      <c r="AH558" s="2">
        <v>0.22</v>
      </c>
      <c r="AJ558" s="2">
        <v>155</v>
      </c>
      <c r="AL558" s="2">
        <v>0.0035</v>
      </c>
    </row>
    <row r="559" spans="1:38" ht="12.75">
      <c r="A559" s="2" t="s">
        <v>52</v>
      </c>
      <c r="B559" s="2">
        <v>37869</v>
      </c>
      <c r="C559" s="2">
        <v>950</v>
      </c>
      <c r="D559" s="2">
        <v>21.8</v>
      </c>
      <c r="E559" s="2">
        <v>7.31</v>
      </c>
      <c r="F559" s="2">
        <v>284</v>
      </c>
      <c r="G559" s="2">
        <v>0.79</v>
      </c>
      <c r="H559" s="2">
        <v>11.4</v>
      </c>
      <c r="I559" s="2">
        <v>141</v>
      </c>
      <c r="K559" s="2">
        <v>0.074</v>
      </c>
      <c r="L559" s="2">
        <v>5.48</v>
      </c>
      <c r="M559" s="2">
        <v>0.06</v>
      </c>
      <c r="P559" s="2">
        <v>0.372</v>
      </c>
      <c r="V559" s="2">
        <v>1.96</v>
      </c>
      <c r="X559" s="2">
        <v>47.6</v>
      </c>
      <c r="AA559" s="2">
        <v>5.06</v>
      </c>
      <c r="AC559" s="2">
        <v>0.39</v>
      </c>
      <c r="AE559" s="2">
        <v>3.44</v>
      </c>
      <c r="AG559" s="2">
        <v>0.042</v>
      </c>
      <c r="AH559" s="2">
        <v>0.18</v>
      </c>
      <c r="AJ559" s="2">
        <v>131</v>
      </c>
      <c r="AL559" s="2">
        <v>0.003</v>
      </c>
    </row>
    <row r="560" spans="1:38" ht="12.75">
      <c r="A560" s="2" t="s">
        <v>52</v>
      </c>
      <c r="B560" s="2">
        <v>38415</v>
      </c>
      <c r="C560" s="2">
        <v>1455</v>
      </c>
      <c r="D560" s="2">
        <v>21.8</v>
      </c>
      <c r="E560" s="2">
        <v>7.43</v>
      </c>
      <c r="F560" s="2">
        <v>280</v>
      </c>
      <c r="G560" s="2">
        <v>1.31</v>
      </c>
      <c r="H560" s="2">
        <v>17</v>
      </c>
      <c r="I560" s="2">
        <v>145</v>
      </c>
      <c r="K560" s="2">
        <v>0.04</v>
      </c>
      <c r="L560" s="2">
        <v>5.8</v>
      </c>
      <c r="M560" s="2">
        <v>0.11</v>
      </c>
      <c r="P560" s="2">
        <v>0.31</v>
      </c>
      <c r="V560" s="2">
        <v>0.85</v>
      </c>
      <c r="X560" s="2">
        <v>48.1</v>
      </c>
      <c r="AA560" s="2">
        <v>4.97</v>
      </c>
      <c r="AC560" s="2">
        <v>0.47</v>
      </c>
      <c r="AE560" s="2">
        <v>3.68</v>
      </c>
      <c r="AH560" s="2">
        <v>0.18</v>
      </c>
      <c r="AJ560" s="2">
        <v>148</v>
      </c>
      <c r="AL560" s="2">
        <v>0.0003</v>
      </c>
    </row>
    <row r="561" spans="1:37" ht="12.75">
      <c r="A561" s="2" t="s">
        <v>77</v>
      </c>
      <c r="B561" s="2">
        <v>36934</v>
      </c>
      <c r="C561" s="2">
        <v>1450</v>
      </c>
      <c r="D561" s="2">
        <v>22.2</v>
      </c>
      <c r="E561" s="2">
        <v>7.22</v>
      </c>
      <c r="F561" s="2">
        <v>655</v>
      </c>
      <c r="G561" s="2">
        <v>1.36</v>
      </c>
      <c r="H561" s="2">
        <v>1</v>
      </c>
      <c r="I561" s="2">
        <v>153</v>
      </c>
      <c r="K561" s="2">
        <v>0.02</v>
      </c>
      <c r="L561" s="2">
        <v>5.4</v>
      </c>
      <c r="M561" s="2">
        <v>0.052</v>
      </c>
      <c r="P561" s="2">
        <v>0.03</v>
      </c>
      <c r="T561" s="2">
        <v>7.8</v>
      </c>
      <c r="U561" s="2">
        <v>2.2</v>
      </c>
      <c r="V561" s="2">
        <v>5.02</v>
      </c>
      <c r="X561" s="2">
        <v>67.6</v>
      </c>
      <c r="Y561" s="2">
        <v>0.003</v>
      </c>
      <c r="AA561" s="2">
        <v>1.13</v>
      </c>
      <c r="AC561" s="2">
        <v>0.38</v>
      </c>
      <c r="AE561" s="2">
        <v>2.78</v>
      </c>
      <c r="AG561" s="2">
        <v>0.043</v>
      </c>
      <c r="AH561" s="2">
        <v>0.12</v>
      </c>
      <c r="AI561" s="2">
        <v>3</v>
      </c>
      <c r="AJ561" s="2">
        <v>180</v>
      </c>
      <c r="AK561" s="2">
        <v>3</v>
      </c>
    </row>
    <row r="562" spans="1:41" ht="12.75">
      <c r="A562" s="2" t="s">
        <v>77</v>
      </c>
      <c r="B562" s="2">
        <v>37265</v>
      </c>
      <c r="C562" s="2">
        <v>1615</v>
      </c>
      <c r="D562" s="2">
        <v>19.2</v>
      </c>
      <c r="E562" s="2">
        <v>7.63</v>
      </c>
      <c r="F562" s="2">
        <v>337</v>
      </c>
      <c r="H562" s="2">
        <v>2</v>
      </c>
      <c r="I562" s="2">
        <v>156</v>
      </c>
      <c r="K562" s="2">
        <v>0.02</v>
      </c>
      <c r="L562" s="2">
        <v>4.55</v>
      </c>
      <c r="M562" s="2">
        <v>0.02</v>
      </c>
      <c r="P562" s="2">
        <v>0.04</v>
      </c>
      <c r="T562" s="2">
        <v>5.8</v>
      </c>
      <c r="U562" s="2">
        <v>0.3</v>
      </c>
      <c r="V562" s="2">
        <v>1.23</v>
      </c>
      <c r="X562" s="2">
        <v>57.3</v>
      </c>
      <c r="Y562" s="2">
        <v>0.006</v>
      </c>
      <c r="AA562" s="2">
        <v>0.915</v>
      </c>
      <c r="AC562" s="2">
        <v>0.6</v>
      </c>
      <c r="AE562" s="2">
        <v>2.22</v>
      </c>
      <c r="AG562" s="2">
        <v>0.044</v>
      </c>
      <c r="AH562" s="2">
        <v>0.05</v>
      </c>
      <c r="AI562" s="2">
        <v>0.7</v>
      </c>
      <c r="AJ562" s="2">
        <v>188</v>
      </c>
      <c r="AK562" s="2">
        <v>0.7</v>
      </c>
      <c r="AL562" s="2">
        <v>0.002</v>
      </c>
      <c r="AM562" s="2">
        <v>0.005</v>
      </c>
      <c r="AN562" s="2">
        <v>0.013</v>
      </c>
      <c r="AO562" s="2">
        <v>0.013</v>
      </c>
    </row>
    <row r="563" spans="1:38" ht="12.75">
      <c r="A563" s="2" t="s">
        <v>77</v>
      </c>
      <c r="B563" s="2">
        <v>37740</v>
      </c>
      <c r="C563" s="2">
        <v>1310</v>
      </c>
      <c r="D563" s="2">
        <v>22.3</v>
      </c>
      <c r="E563" s="2">
        <v>7.11</v>
      </c>
      <c r="F563" s="2">
        <v>320</v>
      </c>
      <c r="G563" s="2">
        <v>2.42</v>
      </c>
      <c r="H563" s="2">
        <v>7.6</v>
      </c>
      <c r="I563" s="2">
        <v>167</v>
      </c>
      <c r="K563" s="2">
        <v>0.325</v>
      </c>
      <c r="L563" s="2">
        <v>4.43</v>
      </c>
      <c r="M563" s="2">
        <v>0.1</v>
      </c>
      <c r="P563" s="2">
        <v>0.031</v>
      </c>
      <c r="U563" s="2">
        <v>2</v>
      </c>
      <c r="V563" s="2">
        <v>3.9</v>
      </c>
      <c r="X563" s="2">
        <v>61.7</v>
      </c>
      <c r="AA563" s="2">
        <v>0.974</v>
      </c>
      <c r="AC563" s="2">
        <v>0.44</v>
      </c>
      <c r="AE563" s="2">
        <v>2.29</v>
      </c>
      <c r="AG563" s="2">
        <v>0.08</v>
      </c>
      <c r="AH563" s="2">
        <v>0.4</v>
      </c>
      <c r="AJ563" s="2">
        <v>195</v>
      </c>
      <c r="AL563" s="2">
        <v>0.003</v>
      </c>
    </row>
    <row r="564" spans="1:38" ht="12.75">
      <c r="A564" s="2" t="s">
        <v>77</v>
      </c>
      <c r="B564" s="2">
        <v>38510</v>
      </c>
      <c r="C564" s="2">
        <v>900</v>
      </c>
      <c r="D564" s="2">
        <v>21.6</v>
      </c>
      <c r="E564" s="2">
        <v>7.25</v>
      </c>
      <c r="F564" s="2">
        <v>346</v>
      </c>
      <c r="G564" s="2">
        <v>1.88</v>
      </c>
      <c r="I564" s="2">
        <v>166</v>
      </c>
      <c r="L564" s="2">
        <v>6.27</v>
      </c>
      <c r="M564" s="2">
        <v>0.054</v>
      </c>
      <c r="V564" s="2">
        <v>0.85</v>
      </c>
      <c r="X564" s="2">
        <v>63.5</v>
      </c>
      <c r="AA564" s="2">
        <v>1.16</v>
      </c>
      <c r="AC564" s="2">
        <v>0.46</v>
      </c>
      <c r="AE564" s="2">
        <v>3.15</v>
      </c>
      <c r="AG564" s="2">
        <v>0.05</v>
      </c>
      <c r="AH564" s="2">
        <v>0.11</v>
      </c>
      <c r="AJ564" s="2">
        <v>176</v>
      </c>
      <c r="AL564" s="2">
        <v>0.0035</v>
      </c>
    </row>
    <row r="565" spans="1:38" ht="12.75">
      <c r="A565" s="2" t="s">
        <v>77</v>
      </c>
      <c r="B565" s="2">
        <v>38084</v>
      </c>
      <c r="C565" s="2">
        <v>1205</v>
      </c>
      <c r="D565" s="2">
        <v>22.3</v>
      </c>
      <c r="E565" s="2">
        <v>7.3</v>
      </c>
      <c r="F565" s="2">
        <v>315</v>
      </c>
      <c r="G565" s="2">
        <v>3.14</v>
      </c>
      <c r="H565" s="2">
        <v>3.4</v>
      </c>
      <c r="I565" s="2">
        <v>159</v>
      </c>
      <c r="K565" s="2">
        <v>0.04</v>
      </c>
      <c r="L565" s="2">
        <v>4.85</v>
      </c>
      <c r="M565" s="2">
        <v>0.03</v>
      </c>
      <c r="P565" s="2">
        <v>0.042</v>
      </c>
      <c r="V565" s="2">
        <v>2.14</v>
      </c>
      <c r="X565" s="2">
        <v>66.2</v>
      </c>
      <c r="AA565" s="2">
        <v>1.03</v>
      </c>
      <c r="AC565" s="2">
        <v>0.46</v>
      </c>
      <c r="AE565" s="2">
        <v>2.52</v>
      </c>
      <c r="AH565" s="2">
        <v>0.19</v>
      </c>
      <c r="AJ565" s="2">
        <v>189</v>
      </c>
      <c r="AL565" s="2">
        <v>0.0003</v>
      </c>
    </row>
    <row r="566" spans="1:37" ht="12.75">
      <c r="A566" s="2" t="s">
        <v>51</v>
      </c>
      <c r="B566" s="2">
        <v>36867</v>
      </c>
      <c r="C566" s="2">
        <v>915</v>
      </c>
      <c r="D566" s="2">
        <v>21</v>
      </c>
      <c r="E566" s="2">
        <v>6.86</v>
      </c>
      <c r="F566" s="2">
        <v>452</v>
      </c>
      <c r="G566" s="2">
        <v>4.26</v>
      </c>
      <c r="H566" s="2">
        <v>0.5</v>
      </c>
      <c r="I566" s="2">
        <v>226</v>
      </c>
      <c r="K566" s="2">
        <v>0.02</v>
      </c>
      <c r="L566" s="2">
        <v>5.4</v>
      </c>
      <c r="M566" s="2">
        <v>0.02</v>
      </c>
      <c r="P566" s="2">
        <v>0.34</v>
      </c>
      <c r="T566" s="2">
        <v>1.8</v>
      </c>
      <c r="U566" s="2">
        <v>10.5</v>
      </c>
      <c r="V566" s="2">
        <v>4.44</v>
      </c>
      <c r="X566" s="2">
        <v>89.5</v>
      </c>
      <c r="Y566" s="2">
        <v>0.001</v>
      </c>
      <c r="AA566" s="2">
        <v>1.49</v>
      </c>
      <c r="AC566" s="2">
        <v>0.16</v>
      </c>
      <c r="AE566" s="2">
        <v>2.64</v>
      </c>
      <c r="AG566" s="2">
        <v>0.033</v>
      </c>
      <c r="AH566" s="2">
        <v>0.04</v>
      </c>
      <c r="AI566" s="2">
        <v>0.7</v>
      </c>
      <c r="AJ566" s="2">
        <v>254</v>
      </c>
      <c r="AK566" s="2">
        <v>0.7</v>
      </c>
    </row>
    <row r="567" spans="1:37" ht="12.75">
      <c r="A567" s="2" t="s">
        <v>51</v>
      </c>
      <c r="B567" s="2">
        <v>36956</v>
      </c>
      <c r="C567" s="2">
        <v>1425</v>
      </c>
      <c r="D567" s="2">
        <v>21.7</v>
      </c>
      <c r="E567" s="2">
        <v>7.03</v>
      </c>
      <c r="F567" s="2">
        <v>449</v>
      </c>
      <c r="G567" s="2">
        <v>5.11</v>
      </c>
      <c r="H567" s="2">
        <v>0.4</v>
      </c>
      <c r="I567" s="2">
        <v>234</v>
      </c>
      <c r="K567" s="2">
        <v>0.02</v>
      </c>
      <c r="L567" s="2">
        <v>5.8</v>
      </c>
      <c r="M567" s="2">
        <v>0.051</v>
      </c>
      <c r="P567" s="2">
        <v>0.33</v>
      </c>
      <c r="T567" s="2">
        <v>0.8</v>
      </c>
      <c r="U567" s="2">
        <v>57.8</v>
      </c>
      <c r="V567" s="2">
        <v>11.76</v>
      </c>
      <c r="X567" s="2">
        <v>94.5</v>
      </c>
      <c r="Y567" s="2">
        <v>0.003</v>
      </c>
      <c r="AA567" s="2">
        <v>1.53</v>
      </c>
      <c r="AC567" s="2">
        <v>0.16</v>
      </c>
      <c r="AE567" s="2">
        <v>2.8</v>
      </c>
      <c r="AG567" s="2">
        <v>0.038</v>
      </c>
      <c r="AH567" s="2">
        <v>0.04</v>
      </c>
      <c r="AI567" s="2">
        <v>0.7</v>
      </c>
      <c r="AJ567" s="2">
        <v>262</v>
      </c>
      <c r="AK567" s="2">
        <v>0.7</v>
      </c>
    </row>
    <row r="568" spans="1:37" ht="12.75">
      <c r="A568" s="2" t="s">
        <v>51</v>
      </c>
      <c r="B568" s="2">
        <v>37047</v>
      </c>
      <c r="C568" s="2">
        <v>905</v>
      </c>
      <c r="D568" s="2">
        <v>21.8</v>
      </c>
      <c r="E568" s="2">
        <v>6.89</v>
      </c>
      <c r="F568" s="2">
        <v>455</v>
      </c>
      <c r="G568" s="2">
        <v>5.26</v>
      </c>
      <c r="H568" s="2">
        <v>0.2</v>
      </c>
      <c r="I568" s="2">
        <v>234</v>
      </c>
      <c r="K568" s="2">
        <v>0.02</v>
      </c>
      <c r="L568" s="2">
        <v>4.9</v>
      </c>
      <c r="M568" s="2">
        <v>0.056</v>
      </c>
      <c r="P568" s="2">
        <v>0.38</v>
      </c>
      <c r="T568" s="2">
        <v>2.5</v>
      </c>
      <c r="U568" s="2">
        <v>3.9</v>
      </c>
      <c r="V568" s="2">
        <v>1.54</v>
      </c>
      <c r="X568" s="2">
        <v>96.9</v>
      </c>
      <c r="Y568" s="2">
        <v>0.003</v>
      </c>
      <c r="AA568" s="2">
        <v>1.57</v>
      </c>
      <c r="AC568" s="2">
        <v>0.16</v>
      </c>
      <c r="AE568" s="2">
        <v>2.98</v>
      </c>
      <c r="AG568" s="2">
        <v>0.038</v>
      </c>
      <c r="AH568" s="2">
        <v>0.04</v>
      </c>
      <c r="AI568" s="2">
        <v>0.7</v>
      </c>
      <c r="AJ568" s="2">
        <v>268</v>
      </c>
      <c r="AK568" s="2">
        <v>0.7</v>
      </c>
    </row>
    <row r="569" spans="1:37" ht="12.75">
      <c r="A569" s="2" t="s">
        <v>51</v>
      </c>
      <c r="B569" s="2">
        <v>37139</v>
      </c>
      <c r="C569" s="2">
        <v>1340</v>
      </c>
      <c r="D569" s="2">
        <v>22.1</v>
      </c>
      <c r="E569" s="2">
        <v>6.92</v>
      </c>
      <c r="F569" s="2">
        <v>467</v>
      </c>
      <c r="G569" s="2">
        <v>5.08</v>
      </c>
      <c r="H569" s="2">
        <v>0.2</v>
      </c>
      <c r="I569" s="2">
        <v>237</v>
      </c>
      <c r="K569" s="2">
        <v>0.02</v>
      </c>
      <c r="L569" s="2">
        <v>4.8</v>
      </c>
      <c r="M569" s="2">
        <v>0.054</v>
      </c>
      <c r="P569" s="2">
        <v>0.42</v>
      </c>
      <c r="T569" s="2">
        <v>0.8</v>
      </c>
      <c r="U569" s="2">
        <v>1</v>
      </c>
      <c r="V569" s="2">
        <v>1</v>
      </c>
      <c r="X569" s="2">
        <v>93.6</v>
      </c>
      <c r="Y569" s="2">
        <v>0.002</v>
      </c>
      <c r="AA569" s="2">
        <v>1.63</v>
      </c>
      <c r="AC569" s="2">
        <v>0.052</v>
      </c>
      <c r="AE569" s="2">
        <v>4.18</v>
      </c>
      <c r="AG569" s="2">
        <v>0.027</v>
      </c>
      <c r="AH569" s="2">
        <v>0.11</v>
      </c>
      <c r="AI569" s="2">
        <v>0.7</v>
      </c>
      <c r="AJ569" s="2">
        <v>282</v>
      </c>
      <c r="AK569" s="2">
        <v>0.7</v>
      </c>
    </row>
    <row r="570" spans="1:39" ht="12.75">
      <c r="A570" s="2" t="s">
        <v>51</v>
      </c>
      <c r="B570" s="2">
        <v>37229</v>
      </c>
      <c r="C570" s="2">
        <v>1210</v>
      </c>
      <c r="D570" s="2">
        <v>21.9</v>
      </c>
      <c r="E570" s="2">
        <v>6.85</v>
      </c>
      <c r="F570" s="2">
        <v>455</v>
      </c>
      <c r="G570" s="2">
        <v>5.15</v>
      </c>
      <c r="H570" s="2">
        <v>0.3</v>
      </c>
      <c r="I570" s="2">
        <v>236</v>
      </c>
      <c r="K570" s="2">
        <v>0.02</v>
      </c>
      <c r="L570" s="2">
        <v>4.34</v>
      </c>
      <c r="M570" s="2">
        <v>0.043</v>
      </c>
      <c r="P570" s="2">
        <v>0.36</v>
      </c>
      <c r="T570" s="2">
        <v>2</v>
      </c>
      <c r="U570" s="2">
        <v>8.5</v>
      </c>
      <c r="V570" s="2">
        <v>7.38</v>
      </c>
      <c r="X570" s="2">
        <v>93.5</v>
      </c>
      <c r="Y570" s="2">
        <v>0.004</v>
      </c>
      <c r="AA570" s="2">
        <v>1.5</v>
      </c>
      <c r="AC570" s="2">
        <v>0.16</v>
      </c>
      <c r="AE570" s="2">
        <v>2.97</v>
      </c>
      <c r="AG570" s="2">
        <v>0.041</v>
      </c>
      <c r="AH570" s="2">
        <v>0.05</v>
      </c>
      <c r="AI570" s="2">
        <v>0.7</v>
      </c>
      <c r="AJ570" s="2">
        <v>186</v>
      </c>
      <c r="AK570" s="2">
        <v>0.7</v>
      </c>
      <c r="AL570" s="2">
        <v>0.002</v>
      </c>
      <c r="AM570" s="2">
        <v>0.005</v>
      </c>
    </row>
    <row r="571" spans="1:41" ht="12.75">
      <c r="A571" s="2" t="s">
        <v>51</v>
      </c>
      <c r="B571" s="2">
        <v>37327</v>
      </c>
      <c r="C571" s="2">
        <v>1305</v>
      </c>
      <c r="D571" s="2">
        <v>21.9</v>
      </c>
      <c r="E571" s="2">
        <v>7.03</v>
      </c>
      <c r="F571" s="2">
        <v>463</v>
      </c>
      <c r="G571" s="2">
        <v>5.57</v>
      </c>
      <c r="H571" s="2">
        <v>0.1</v>
      </c>
      <c r="I571" s="2">
        <v>253</v>
      </c>
      <c r="K571" s="2">
        <v>0.02</v>
      </c>
      <c r="L571" s="2">
        <v>4.45</v>
      </c>
      <c r="M571" s="2">
        <v>0.095</v>
      </c>
      <c r="P571" s="2">
        <v>0.319</v>
      </c>
      <c r="T571" s="2">
        <v>2</v>
      </c>
      <c r="U571" s="2">
        <v>0.3</v>
      </c>
      <c r="V571" s="2">
        <v>0.54</v>
      </c>
      <c r="X571" s="2">
        <v>104</v>
      </c>
      <c r="Y571" s="2">
        <v>0.004</v>
      </c>
      <c r="AA571" s="2">
        <v>1.69</v>
      </c>
      <c r="AC571" s="2">
        <v>0.16</v>
      </c>
      <c r="AE571" s="2">
        <v>3.2</v>
      </c>
      <c r="AG571" s="2">
        <v>0.035</v>
      </c>
      <c r="AH571" s="2">
        <v>0.04</v>
      </c>
      <c r="AJ571" s="2">
        <v>266</v>
      </c>
      <c r="AL571" s="2">
        <v>0.0005</v>
      </c>
      <c r="AM571" s="2">
        <v>0.023</v>
      </c>
      <c r="AN571" s="2">
        <v>0.005</v>
      </c>
      <c r="AO571" s="2">
        <v>0.005</v>
      </c>
    </row>
    <row r="572" spans="1:41" ht="12.75">
      <c r="A572" s="2" t="s">
        <v>51</v>
      </c>
      <c r="B572" s="2">
        <v>37411</v>
      </c>
      <c r="C572" s="2">
        <v>1335</v>
      </c>
      <c r="D572" s="2">
        <v>22</v>
      </c>
      <c r="E572" s="2">
        <v>7.01</v>
      </c>
      <c r="F572" s="2">
        <v>443</v>
      </c>
      <c r="G572" s="2">
        <v>5.83</v>
      </c>
      <c r="H572" s="2">
        <v>0.2</v>
      </c>
      <c r="I572" s="2">
        <v>226</v>
      </c>
      <c r="K572" s="2">
        <v>0.02</v>
      </c>
      <c r="L572" s="2">
        <v>4.84</v>
      </c>
      <c r="M572" s="2">
        <v>0.062</v>
      </c>
      <c r="P572" s="2">
        <v>0.406</v>
      </c>
      <c r="T572" s="2">
        <v>2.1</v>
      </c>
      <c r="U572" s="2">
        <v>0.3</v>
      </c>
      <c r="V572" s="2">
        <v>0.44</v>
      </c>
      <c r="X572" s="2">
        <v>98.6</v>
      </c>
      <c r="Y572" s="2">
        <v>0.001</v>
      </c>
      <c r="AA572" s="2">
        <v>1.63</v>
      </c>
      <c r="AC572" s="2">
        <v>0.16</v>
      </c>
      <c r="AE572" s="2">
        <v>2.82</v>
      </c>
      <c r="AG572" s="2">
        <v>0.041</v>
      </c>
      <c r="AH572" s="2">
        <v>0.094</v>
      </c>
      <c r="AJ572" s="2">
        <v>268</v>
      </c>
      <c r="AL572" s="2">
        <v>0.0001</v>
      </c>
      <c r="AM572" s="2">
        <v>0.023</v>
      </c>
      <c r="AN572" s="2">
        <v>0.006</v>
      </c>
      <c r="AO572" s="2">
        <v>0.006</v>
      </c>
    </row>
    <row r="573" spans="1:39" ht="12.75">
      <c r="A573" s="2" t="s">
        <v>51</v>
      </c>
      <c r="B573" s="2">
        <v>37593</v>
      </c>
      <c r="C573" s="2">
        <v>1355</v>
      </c>
      <c r="D573" s="2">
        <v>22</v>
      </c>
      <c r="E573" s="2">
        <v>6.97</v>
      </c>
      <c r="F573" s="2">
        <v>466</v>
      </c>
      <c r="G573" s="2">
        <v>5.6</v>
      </c>
      <c r="H573" s="2">
        <v>1.9</v>
      </c>
      <c r="I573" s="2">
        <v>232</v>
      </c>
      <c r="K573" s="2">
        <v>0.037</v>
      </c>
      <c r="L573" s="2">
        <v>5.5</v>
      </c>
      <c r="M573" s="2">
        <v>0.07</v>
      </c>
      <c r="P573" s="2">
        <v>0.43</v>
      </c>
      <c r="T573" s="2">
        <v>1.5</v>
      </c>
      <c r="U573" s="2">
        <v>0.8</v>
      </c>
      <c r="V573" s="2">
        <v>2</v>
      </c>
      <c r="X573" s="2">
        <v>92</v>
      </c>
      <c r="Y573" s="2">
        <v>0.01</v>
      </c>
      <c r="AA573" s="2">
        <v>1.55</v>
      </c>
      <c r="AC573" s="2">
        <v>0.048</v>
      </c>
      <c r="AE573" s="2">
        <v>3.04</v>
      </c>
      <c r="AG573" s="2">
        <v>0.04</v>
      </c>
      <c r="AH573" s="2">
        <v>0.1</v>
      </c>
      <c r="AJ573" s="2">
        <v>283</v>
      </c>
      <c r="AL573" s="2">
        <v>0.003</v>
      </c>
      <c r="AM573" s="2">
        <v>0.01</v>
      </c>
    </row>
    <row r="574" spans="1:41" ht="12.75">
      <c r="A574" s="2" t="s">
        <v>51</v>
      </c>
      <c r="B574" s="2">
        <v>37503</v>
      </c>
      <c r="C574" s="2">
        <v>1225</v>
      </c>
      <c r="D574" s="2">
        <v>22</v>
      </c>
      <c r="E574" s="2">
        <v>7.05</v>
      </c>
      <c r="F574" s="2">
        <v>476</v>
      </c>
      <c r="G574" s="2">
        <v>5.56</v>
      </c>
      <c r="H574" s="2">
        <v>0.5</v>
      </c>
      <c r="I574" s="2">
        <v>239</v>
      </c>
      <c r="K574" s="2">
        <v>0.02</v>
      </c>
      <c r="L574" s="2">
        <v>5.24</v>
      </c>
      <c r="M574" s="2">
        <v>0.046</v>
      </c>
      <c r="P574" s="2">
        <v>0.425</v>
      </c>
      <c r="T574" s="2">
        <v>1.8</v>
      </c>
      <c r="U574" s="2">
        <v>0.3</v>
      </c>
      <c r="V574" s="2">
        <v>0.55</v>
      </c>
      <c r="X574" s="2">
        <v>113</v>
      </c>
      <c r="Y574" s="2">
        <v>0.005</v>
      </c>
      <c r="AA574" s="2">
        <v>1.82</v>
      </c>
      <c r="AC574" s="2">
        <v>0.16</v>
      </c>
      <c r="AE574" s="2">
        <v>3.39</v>
      </c>
      <c r="AG574" s="2">
        <v>0.038</v>
      </c>
      <c r="AH574" s="2">
        <v>0.163</v>
      </c>
      <c r="AJ574" s="2">
        <v>282</v>
      </c>
      <c r="AL574" s="2">
        <v>0.0005</v>
      </c>
      <c r="AM574" s="2">
        <v>0.023</v>
      </c>
      <c r="AN574" s="2">
        <v>0.005</v>
      </c>
      <c r="AO574" s="2">
        <v>0.005</v>
      </c>
    </row>
    <row r="575" spans="1:39" ht="12.75">
      <c r="A575" s="2" t="s">
        <v>51</v>
      </c>
      <c r="B575" s="2">
        <v>37685</v>
      </c>
      <c r="C575" s="2">
        <v>1140</v>
      </c>
      <c r="D575" s="2">
        <v>22</v>
      </c>
      <c r="E575" s="2">
        <v>6.95</v>
      </c>
      <c r="F575" s="2">
        <v>468</v>
      </c>
      <c r="G575" s="2">
        <v>5.58</v>
      </c>
      <c r="H575" s="2">
        <v>0.4</v>
      </c>
      <c r="I575" s="2">
        <v>247</v>
      </c>
      <c r="K575" s="2">
        <v>0.037</v>
      </c>
      <c r="L575" s="2">
        <v>6.09</v>
      </c>
      <c r="M575" s="2">
        <v>0.05</v>
      </c>
      <c r="P575" s="2">
        <v>0.571</v>
      </c>
      <c r="T575" s="2">
        <v>1.9</v>
      </c>
      <c r="U575" s="2">
        <v>1.5</v>
      </c>
      <c r="V575" s="2">
        <v>1.2</v>
      </c>
      <c r="X575" s="2">
        <v>97.1</v>
      </c>
      <c r="Y575" s="2">
        <v>0.002</v>
      </c>
      <c r="AA575" s="2">
        <v>1.74</v>
      </c>
      <c r="AC575" s="2">
        <v>0.065</v>
      </c>
      <c r="AE575" s="2">
        <v>3.45</v>
      </c>
      <c r="AG575" s="2">
        <v>0.07</v>
      </c>
      <c r="AH575" s="2">
        <v>0.2</v>
      </c>
      <c r="AJ575" s="2">
        <v>157</v>
      </c>
      <c r="AL575" s="2">
        <v>0.003</v>
      </c>
      <c r="AM575" s="2">
        <v>0.01</v>
      </c>
    </row>
    <row r="576" spans="1:38" ht="12.75">
      <c r="A576" s="2" t="s">
        <v>51</v>
      </c>
      <c r="B576" s="2">
        <v>37775</v>
      </c>
      <c r="C576" s="2">
        <v>1340</v>
      </c>
      <c r="D576" s="2">
        <v>22.1</v>
      </c>
      <c r="E576" s="2">
        <v>7</v>
      </c>
      <c r="F576" s="2">
        <v>422</v>
      </c>
      <c r="G576" s="2">
        <v>5.26</v>
      </c>
      <c r="H576" s="2">
        <v>0.2</v>
      </c>
      <c r="I576" s="2">
        <v>224</v>
      </c>
      <c r="K576" s="2">
        <v>0.04</v>
      </c>
      <c r="L576" s="2">
        <v>4.7</v>
      </c>
      <c r="M576" s="2">
        <v>0.11</v>
      </c>
      <c r="P576" s="2">
        <v>0.364</v>
      </c>
      <c r="U576" s="2">
        <v>1.3</v>
      </c>
      <c r="V576" s="2">
        <v>3.4</v>
      </c>
      <c r="X576" s="2">
        <v>88.4</v>
      </c>
      <c r="AA576" s="2">
        <v>1.79</v>
      </c>
      <c r="AC576" s="2">
        <v>0.048</v>
      </c>
      <c r="AE576" s="2">
        <v>2.67</v>
      </c>
      <c r="AG576" s="2">
        <v>0.06</v>
      </c>
      <c r="AH576" s="2">
        <v>0.2</v>
      </c>
      <c r="AJ576" s="2">
        <v>270</v>
      </c>
      <c r="AL576" s="2">
        <v>0.003</v>
      </c>
    </row>
    <row r="577" spans="1:38" ht="12.75">
      <c r="A577" s="2" t="s">
        <v>51</v>
      </c>
      <c r="B577" s="2">
        <v>38506</v>
      </c>
      <c r="C577" s="2">
        <v>1050</v>
      </c>
      <c r="D577" s="2">
        <v>22.2</v>
      </c>
      <c r="E577" s="2">
        <v>6.83</v>
      </c>
      <c r="F577" s="2">
        <v>418</v>
      </c>
      <c r="G577" s="2">
        <v>5.02</v>
      </c>
      <c r="I577" s="2">
        <v>249</v>
      </c>
      <c r="L577" s="2">
        <v>5.51</v>
      </c>
      <c r="M577" s="2">
        <v>0.19</v>
      </c>
      <c r="P577" s="2">
        <v>0.615</v>
      </c>
      <c r="V577" s="2">
        <v>0.85</v>
      </c>
      <c r="X577" s="2">
        <v>100</v>
      </c>
      <c r="AA577" s="2">
        <v>1.58</v>
      </c>
      <c r="AE577" s="2">
        <v>2.87</v>
      </c>
      <c r="AG577" s="2">
        <v>0.046</v>
      </c>
      <c r="AH577" s="2">
        <v>0.2</v>
      </c>
      <c r="AJ577" s="2">
        <v>249</v>
      </c>
      <c r="AL577" s="2">
        <v>0.0035</v>
      </c>
    </row>
    <row r="578" spans="1:38" ht="12.75">
      <c r="A578" s="2" t="s">
        <v>51</v>
      </c>
      <c r="B578" s="2">
        <v>37957</v>
      </c>
      <c r="C578" s="2">
        <v>1450</v>
      </c>
      <c r="D578" s="2">
        <v>22.1</v>
      </c>
      <c r="E578" s="2">
        <v>6.71</v>
      </c>
      <c r="F578" s="2">
        <v>428</v>
      </c>
      <c r="G578" s="2">
        <v>5.25</v>
      </c>
      <c r="I578" s="2">
        <v>231</v>
      </c>
      <c r="K578" s="2">
        <v>0.04</v>
      </c>
      <c r="L578" s="2">
        <v>4.5</v>
      </c>
      <c r="M578" s="2">
        <v>0.03</v>
      </c>
      <c r="P578" s="2">
        <v>0.482</v>
      </c>
      <c r="V578" s="2">
        <v>0.98</v>
      </c>
      <c r="X578" s="2">
        <v>87.6</v>
      </c>
      <c r="AA578" s="2">
        <v>1.73</v>
      </c>
      <c r="AC578" s="2">
        <v>0.048</v>
      </c>
      <c r="AE578" s="2">
        <v>2.5</v>
      </c>
      <c r="AH578" s="2">
        <v>0.11</v>
      </c>
      <c r="AJ578" s="2">
        <v>253</v>
      </c>
      <c r="AL578" s="2">
        <v>0.0003</v>
      </c>
    </row>
    <row r="579" spans="1:38" ht="12.75">
      <c r="A579" s="2" t="s">
        <v>51</v>
      </c>
      <c r="B579" s="2">
        <v>38232</v>
      </c>
      <c r="C579" s="2">
        <v>1210</v>
      </c>
      <c r="D579" s="2">
        <v>22.2</v>
      </c>
      <c r="E579" s="2">
        <v>6.91</v>
      </c>
      <c r="F579" s="2">
        <v>441</v>
      </c>
      <c r="G579" s="2">
        <v>5.95</v>
      </c>
      <c r="I579" s="2">
        <v>244</v>
      </c>
      <c r="K579" s="2">
        <v>0.04</v>
      </c>
      <c r="L579" s="2">
        <v>5.12</v>
      </c>
      <c r="M579" s="2">
        <v>0.06</v>
      </c>
      <c r="P579" s="2">
        <v>0.407</v>
      </c>
      <c r="V579" s="2">
        <v>1.97</v>
      </c>
      <c r="X579" s="2">
        <v>86.8</v>
      </c>
      <c r="AA579" s="2">
        <v>1.52</v>
      </c>
      <c r="AC579" s="2">
        <v>0.048</v>
      </c>
      <c r="AE579" s="2">
        <v>2.78</v>
      </c>
      <c r="AG579" s="2">
        <v>0.048</v>
      </c>
      <c r="AH579" s="2">
        <v>0.37</v>
      </c>
      <c r="AJ579" s="2">
        <v>227</v>
      </c>
      <c r="AL579" s="2">
        <v>0.0003</v>
      </c>
    </row>
    <row r="580" spans="1:38" ht="12.75">
      <c r="A580" s="2" t="s">
        <v>51</v>
      </c>
      <c r="B580" s="2">
        <v>38597</v>
      </c>
      <c r="C580" s="2">
        <v>1330</v>
      </c>
      <c r="D580" s="2">
        <v>22.3</v>
      </c>
      <c r="E580" s="2">
        <v>4.9</v>
      </c>
      <c r="F580" s="2">
        <v>476</v>
      </c>
      <c r="G580" s="2">
        <v>4.62</v>
      </c>
      <c r="H580" s="2">
        <v>1.8</v>
      </c>
      <c r="I580" s="2">
        <v>247</v>
      </c>
      <c r="L580" s="2">
        <v>5.2</v>
      </c>
      <c r="P580" s="2">
        <v>0.609</v>
      </c>
      <c r="V580" s="2">
        <v>0.85</v>
      </c>
      <c r="X580" s="2">
        <v>103</v>
      </c>
      <c r="AA580" s="2">
        <v>1.88</v>
      </c>
      <c r="AC580" s="2">
        <v>0.076</v>
      </c>
      <c r="AE580" s="2">
        <v>3.12</v>
      </c>
      <c r="AH580" s="2">
        <v>0.11</v>
      </c>
      <c r="AJ580" s="2">
        <v>262</v>
      </c>
      <c r="AL580" s="2">
        <v>0.0035</v>
      </c>
    </row>
    <row r="581" spans="1:38" ht="12.75">
      <c r="A581" s="2" t="s">
        <v>51</v>
      </c>
      <c r="B581" s="2">
        <v>38688</v>
      </c>
      <c r="C581" s="2">
        <v>1410</v>
      </c>
      <c r="D581" s="2">
        <v>22.2</v>
      </c>
      <c r="E581" s="2">
        <v>6.19</v>
      </c>
      <c r="F581" s="2">
        <v>490</v>
      </c>
      <c r="G581" s="2">
        <v>4.42</v>
      </c>
      <c r="I581" s="2">
        <v>265</v>
      </c>
      <c r="L581" s="2">
        <v>4.57</v>
      </c>
      <c r="M581" s="2">
        <v>0.055</v>
      </c>
      <c r="P581" s="2">
        <v>0.56</v>
      </c>
      <c r="V581" s="2">
        <v>0.85</v>
      </c>
      <c r="X581" s="2">
        <v>100</v>
      </c>
      <c r="AA581" s="2">
        <v>1.92</v>
      </c>
      <c r="AC581" s="2">
        <v>0.087</v>
      </c>
      <c r="AE581" s="2">
        <v>3.43</v>
      </c>
      <c r="AG581" s="2">
        <v>0.04</v>
      </c>
      <c r="AH581" s="2">
        <v>0.48</v>
      </c>
      <c r="AJ581" s="2">
        <v>276</v>
      </c>
      <c r="AL581" s="2">
        <v>0.0035</v>
      </c>
    </row>
    <row r="582" spans="1:38" ht="12.75">
      <c r="A582" s="2" t="s">
        <v>51</v>
      </c>
      <c r="B582" s="2">
        <v>38870</v>
      </c>
      <c r="C582" s="2">
        <v>1300</v>
      </c>
      <c r="D582" s="2">
        <v>22.2</v>
      </c>
      <c r="E582" s="2">
        <v>6.97</v>
      </c>
      <c r="F582" s="2">
        <v>499</v>
      </c>
      <c r="G582" s="2">
        <v>4.77</v>
      </c>
      <c r="I582" s="2">
        <v>263</v>
      </c>
      <c r="L582" s="2">
        <v>5.16</v>
      </c>
      <c r="M582" s="2">
        <v>0.076</v>
      </c>
      <c r="P582" s="2">
        <v>0.629</v>
      </c>
      <c r="V582" s="2">
        <v>0.85</v>
      </c>
      <c r="X582" s="2">
        <v>10.8</v>
      </c>
      <c r="AA582" s="2">
        <v>2.04</v>
      </c>
      <c r="AC582" s="2">
        <v>0.2</v>
      </c>
      <c r="AE582" s="2">
        <v>3.35</v>
      </c>
      <c r="AG582" s="2">
        <v>0.044</v>
      </c>
      <c r="AH582" s="2">
        <v>0.18</v>
      </c>
      <c r="AJ582" s="2">
        <v>268</v>
      </c>
      <c r="AL582" s="2">
        <v>0.0022</v>
      </c>
    </row>
    <row r="583" spans="1:38" ht="12.75">
      <c r="A583" s="2" t="s">
        <v>51</v>
      </c>
      <c r="B583" s="2">
        <v>38323</v>
      </c>
      <c r="C583" s="2">
        <v>1405</v>
      </c>
      <c r="D583" s="2">
        <v>22.1</v>
      </c>
      <c r="E583" s="2">
        <v>7.05</v>
      </c>
      <c r="F583" s="2">
        <v>420</v>
      </c>
      <c r="G583" s="2">
        <v>5.95</v>
      </c>
      <c r="I583" s="2">
        <v>207</v>
      </c>
      <c r="K583" s="2">
        <v>0.04</v>
      </c>
      <c r="L583" s="2">
        <v>5.94</v>
      </c>
      <c r="M583" s="2">
        <v>0.08</v>
      </c>
      <c r="P583" s="2">
        <v>0.5</v>
      </c>
      <c r="V583" s="2">
        <v>0.96</v>
      </c>
      <c r="X583" s="2">
        <v>82.8</v>
      </c>
      <c r="AA583" s="2">
        <v>1.49</v>
      </c>
      <c r="AC583" s="2">
        <v>0.048</v>
      </c>
      <c r="AE583" s="2">
        <v>2.59</v>
      </c>
      <c r="AG583" s="2">
        <v>0.042</v>
      </c>
      <c r="AH583" s="2">
        <v>0.21</v>
      </c>
      <c r="AJ583" s="2">
        <v>226</v>
      </c>
      <c r="AL583" s="2">
        <v>0.0003</v>
      </c>
    </row>
    <row r="584" spans="1:38" ht="12.75">
      <c r="A584" s="2" t="s">
        <v>51</v>
      </c>
      <c r="B584" s="2">
        <v>38048</v>
      </c>
      <c r="C584" s="2">
        <v>1230</v>
      </c>
      <c r="D584" s="2">
        <v>22.1</v>
      </c>
      <c r="E584" s="2">
        <v>6.86</v>
      </c>
      <c r="F584" s="2">
        <v>449</v>
      </c>
      <c r="G584" s="2">
        <v>4.8</v>
      </c>
      <c r="I584" s="2">
        <v>241</v>
      </c>
      <c r="K584" s="2">
        <v>0.04</v>
      </c>
      <c r="L584" s="2">
        <v>5.08</v>
      </c>
      <c r="M584" s="2">
        <v>0.04</v>
      </c>
      <c r="P584" s="2">
        <v>0.383</v>
      </c>
      <c r="V584" s="2">
        <v>0.85</v>
      </c>
      <c r="X584" s="2">
        <v>103</v>
      </c>
      <c r="AA584" s="2">
        <v>1.84</v>
      </c>
      <c r="AC584" s="2">
        <v>0.048</v>
      </c>
      <c r="AE584" s="2">
        <v>3.37</v>
      </c>
      <c r="AH584" s="2">
        <v>0.11</v>
      </c>
      <c r="AJ584" s="2">
        <v>264</v>
      </c>
      <c r="AL584" s="2">
        <v>0.0003</v>
      </c>
    </row>
    <row r="585" spans="1:38" ht="12.75">
      <c r="A585" s="2" t="s">
        <v>51</v>
      </c>
      <c r="B585" s="2">
        <v>38140</v>
      </c>
      <c r="C585" s="2">
        <v>1240</v>
      </c>
      <c r="D585" s="2">
        <v>22.2</v>
      </c>
      <c r="E585" s="2">
        <v>6.95</v>
      </c>
      <c r="F585" s="2">
        <v>445</v>
      </c>
      <c r="G585" s="2">
        <v>5.49</v>
      </c>
      <c r="I585" s="2">
        <v>240</v>
      </c>
      <c r="K585" s="2">
        <v>0.04</v>
      </c>
      <c r="L585" s="2">
        <v>4.78</v>
      </c>
      <c r="M585" s="2">
        <v>0.04</v>
      </c>
      <c r="P585" s="2">
        <v>0.424</v>
      </c>
      <c r="T585" s="2">
        <v>1.5</v>
      </c>
      <c r="V585" s="2">
        <v>1.34</v>
      </c>
      <c r="X585" s="2">
        <v>94.2</v>
      </c>
      <c r="AA585" s="2">
        <v>1.67</v>
      </c>
      <c r="AC585" s="2">
        <v>0.048</v>
      </c>
      <c r="AE585" s="2">
        <v>2.96</v>
      </c>
      <c r="AH585" s="2">
        <v>0.659</v>
      </c>
      <c r="AJ585" s="2">
        <v>263</v>
      </c>
      <c r="AL585" s="2">
        <v>0.0003</v>
      </c>
    </row>
    <row r="586" spans="1:38" ht="12.75">
      <c r="A586" s="2" t="s">
        <v>51</v>
      </c>
      <c r="B586" s="2">
        <v>38778</v>
      </c>
      <c r="C586" s="2">
        <v>1400</v>
      </c>
      <c r="D586" s="2">
        <v>22.2</v>
      </c>
      <c r="E586" s="2">
        <v>7.07</v>
      </c>
      <c r="F586" s="2">
        <v>495</v>
      </c>
      <c r="G586" s="2">
        <v>4.38</v>
      </c>
      <c r="I586" s="2">
        <v>261</v>
      </c>
      <c r="L586" s="2">
        <v>5.36</v>
      </c>
      <c r="P586" s="2">
        <v>0.589</v>
      </c>
      <c r="V586" s="2">
        <v>0.85</v>
      </c>
      <c r="X586" s="2">
        <v>95.9</v>
      </c>
      <c r="AA586" s="2">
        <v>1.81</v>
      </c>
      <c r="AC586" s="2">
        <v>0.077</v>
      </c>
      <c r="AE586" s="2">
        <v>3.14</v>
      </c>
      <c r="AH586" s="2">
        <v>0.12</v>
      </c>
      <c r="AJ586" s="2">
        <v>262</v>
      </c>
      <c r="AL586" s="2">
        <v>0.0035</v>
      </c>
    </row>
    <row r="587" spans="1:41" ht="12.75">
      <c r="A587" s="2" t="s">
        <v>51</v>
      </c>
      <c r="B587" s="2">
        <v>37316</v>
      </c>
      <c r="I587" s="2">
        <v>236</v>
      </c>
      <c r="K587" s="2">
        <v>0.02</v>
      </c>
      <c r="L587" s="2">
        <v>4.53</v>
      </c>
      <c r="M587" s="2">
        <v>0.052</v>
      </c>
      <c r="P587" s="2">
        <v>0.549</v>
      </c>
      <c r="V587" s="2">
        <v>0.55</v>
      </c>
      <c r="X587" s="2">
        <v>101</v>
      </c>
      <c r="Y587" s="2">
        <v>0.003</v>
      </c>
      <c r="AA587" s="2">
        <v>1.71</v>
      </c>
      <c r="AC587" s="2">
        <v>0.16</v>
      </c>
      <c r="AE587" s="2">
        <v>3.37</v>
      </c>
      <c r="AG587" s="2">
        <v>0.035</v>
      </c>
      <c r="AH587" s="2">
        <v>0.06</v>
      </c>
      <c r="AJ587" s="2">
        <v>282</v>
      </c>
      <c r="AL587" s="2">
        <v>0.0005</v>
      </c>
      <c r="AM587" s="2">
        <v>0.023</v>
      </c>
      <c r="AN587" s="2">
        <v>0.005</v>
      </c>
      <c r="AO587" s="2">
        <v>0.005</v>
      </c>
    </row>
    <row r="588" spans="1:38" ht="12.75">
      <c r="A588" s="2" t="s">
        <v>51</v>
      </c>
      <c r="B588" s="2">
        <v>37869</v>
      </c>
      <c r="C588" s="2">
        <v>1230</v>
      </c>
      <c r="D588" s="2">
        <v>22</v>
      </c>
      <c r="E588" s="2">
        <v>7.02</v>
      </c>
      <c r="F588" s="2">
        <v>423</v>
      </c>
      <c r="G588" s="2">
        <v>6.19</v>
      </c>
      <c r="H588" s="2">
        <v>0.2</v>
      </c>
      <c r="I588" s="2">
        <v>225</v>
      </c>
      <c r="K588" s="2">
        <v>0.053</v>
      </c>
      <c r="L588" s="2">
        <v>4.42</v>
      </c>
      <c r="M588" s="2">
        <v>0.05</v>
      </c>
      <c r="P588" s="2">
        <v>0.597</v>
      </c>
      <c r="V588" s="2">
        <v>3.22</v>
      </c>
      <c r="X588" s="2">
        <v>85.8</v>
      </c>
      <c r="AA588" s="2">
        <v>1.66</v>
      </c>
      <c r="AC588" s="2">
        <v>0.048</v>
      </c>
      <c r="AE588" s="2">
        <v>2.38</v>
      </c>
      <c r="AH588" s="2">
        <v>0.32</v>
      </c>
      <c r="AJ588" s="2">
        <v>239</v>
      </c>
      <c r="AL588" s="2">
        <v>0.003</v>
      </c>
    </row>
    <row r="589" spans="1:41" ht="12.75">
      <c r="A589" s="2" t="s">
        <v>51</v>
      </c>
      <c r="B589" s="2">
        <v>37503</v>
      </c>
      <c r="C589" s="2">
        <v>1225</v>
      </c>
      <c r="D589" s="2">
        <v>22</v>
      </c>
      <c r="E589" s="2">
        <v>7.05</v>
      </c>
      <c r="F589" s="2">
        <v>476</v>
      </c>
      <c r="G589" s="2">
        <v>5.56</v>
      </c>
      <c r="H589" s="2">
        <v>0.8</v>
      </c>
      <c r="I589" s="2">
        <v>242</v>
      </c>
      <c r="K589" s="2">
        <v>0.084</v>
      </c>
      <c r="L589" s="2">
        <v>5.24</v>
      </c>
      <c r="M589" s="2">
        <v>0.046</v>
      </c>
      <c r="P589" s="2">
        <v>0.267</v>
      </c>
      <c r="T589" s="2">
        <v>1.8</v>
      </c>
      <c r="U589" s="2">
        <v>0.3</v>
      </c>
      <c r="V589" s="2">
        <v>0.51</v>
      </c>
      <c r="X589" s="2">
        <v>104</v>
      </c>
      <c r="Y589" s="2">
        <v>0.005</v>
      </c>
      <c r="AA589" s="2">
        <v>1.73</v>
      </c>
      <c r="AC589" s="2">
        <v>0.16</v>
      </c>
      <c r="AE589" s="2">
        <v>3.14</v>
      </c>
      <c r="AG589" s="2">
        <v>0.066</v>
      </c>
      <c r="AH589" s="2">
        <v>0.144</v>
      </c>
      <c r="AJ589" s="2">
        <v>202</v>
      </c>
      <c r="AL589" s="2">
        <v>0.0005</v>
      </c>
      <c r="AM589" s="2">
        <v>0.023</v>
      </c>
      <c r="AN589" s="2">
        <v>0.005</v>
      </c>
      <c r="AO589" s="2">
        <v>0.005</v>
      </c>
    </row>
    <row r="590" spans="1:38" ht="12.75">
      <c r="A590" s="2" t="s">
        <v>51</v>
      </c>
      <c r="B590" s="2">
        <v>38418</v>
      </c>
      <c r="C590" s="2">
        <v>1330</v>
      </c>
      <c r="D590" s="2">
        <v>22.2</v>
      </c>
      <c r="E590" s="2">
        <v>6.83</v>
      </c>
      <c r="F590" s="2">
        <v>468</v>
      </c>
      <c r="G590" s="2">
        <v>6.68</v>
      </c>
      <c r="I590" s="2">
        <v>244</v>
      </c>
      <c r="K590" s="2">
        <v>0.04</v>
      </c>
      <c r="L590" s="2">
        <v>5.27</v>
      </c>
      <c r="M590" s="2">
        <v>0.081</v>
      </c>
      <c r="P590" s="2">
        <v>0.414</v>
      </c>
      <c r="V590" s="2">
        <v>0.85</v>
      </c>
      <c r="X590" s="2">
        <v>92.5</v>
      </c>
      <c r="AA590" s="2">
        <v>1.59</v>
      </c>
      <c r="AC590" s="2">
        <v>0.07</v>
      </c>
      <c r="AE590" s="2">
        <v>3.02</v>
      </c>
      <c r="AG590" s="2">
        <v>0.044</v>
      </c>
      <c r="AH590" s="2">
        <v>0.14</v>
      </c>
      <c r="AJ590" s="2">
        <v>240</v>
      </c>
      <c r="AL590" s="2">
        <v>0.0003</v>
      </c>
    </row>
    <row r="591" spans="1:37" ht="12.75">
      <c r="A591" s="2" t="s">
        <v>50</v>
      </c>
      <c r="B591" s="2">
        <v>36866</v>
      </c>
      <c r="C591" s="2">
        <v>1050</v>
      </c>
      <c r="D591" s="2">
        <v>21.8</v>
      </c>
      <c r="E591" s="2">
        <v>7.31</v>
      </c>
      <c r="F591" s="2">
        <v>238</v>
      </c>
      <c r="G591" s="2">
        <v>7.47</v>
      </c>
      <c r="H591" s="2">
        <v>0.3</v>
      </c>
      <c r="I591" s="2">
        <v>99.7</v>
      </c>
      <c r="K591" s="2">
        <v>0.02</v>
      </c>
      <c r="L591" s="2">
        <v>7.4</v>
      </c>
      <c r="M591" s="2">
        <v>0.139</v>
      </c>
      <c r="P591" s="2">
        <v>1.16</v>
      </c>
      <c r="T591" s="2">
        <v>1</v>
      </c>
      <c r="U591" s="2">
        <v>4.1</v>
      </c>
      <c r="V591" s="2">
        <v>5.26</v>
      </c>
      <c r="X591" s="2">
        <v>37.7</v>
      </c>
      <c r="Y591" s="2">
        <v>0.001</v>
      </c>
      <c r="AA591" s="2">
        <v>4.2</v>
      </c>
      <c r="AC591" s="2">
        <v>0.534</v>
      </c>
      <c r="AE591" s="2">
        <v>4</v>
      </c>
      <c r="AG591" s="2">
        <v>0.017</v>
      </c>
      <c r="AH591" s="2">
        <v>0.04</v>
      </c>
      <c r="AI591" s="2">
        <v>0.7</v>
      </c>
      <c r="AJ591" s="2">
        <v>136</v>
      </c>
      <c r="AK591" s="2">
        <v>0.7</v>
      </c>
    </row>
    <row r="592" spans="1:37" ht="12.75">
      <c r="A592" s="2" t="s">
        <v>50</v>
      </c>
      <c r="B592" s="2">
        <v>36956</v>
      </c>
      <c r="C592" s="2">
        <v>1100</v>
      </c>
      <c r="D592" s="2">
        <v>21.8</v>
      </c>
      <c r="E592" s="2">
        <v>7.38</v>
      </c>
      <c r="F592" s="2">
        <v>238</v>
      </c>
      <c r="G592" s="2">
        <v>6.86</v>
      </c>
      <c r="H592" s="2">
        <v>0.2</v>
      </c>
      <c r="I592" s="2">
        <v>102</v>
      </c>
      <c r="K592" s="2">
        <v>0.02</v>
      </c>
      <c r="L592" s="2">
        <v>8</v>
      </c>
      <c r="M592" s="2">
        <v>0.228</v>
      </c>
      <c r="P592" s="2">
        <v>1.19</v>
      </c>
      <c r="T592" s="2">
        <v>1.3</v>
      </c>
      <c r="U592" s="2">
        <v>21.6</v>
      </c>
      <c r="V592" s="2">
        <v>5.03</v>
      </c>
      <c r="X592" s="2">
        <v>38.3</v>
      </c>
      <c r="Y592" s="2">
        <v>0.003</v>
      </c>
      <c r="AA592" s="2">
        <v>4.31</v>
      </c>
      <c r="AC592" s="2">
        <v>0.518</v>
      </c>
      <c r="AE592" s="2">
        <v>4.07</v>
      </c>
      <c r="AG592" s="2">
        <v>0.019</v>
      </c>
      <c r="AH592" s="2">
        <v>0.06</v>
      </c>
      <c r="AI592" s="2">
        <v>0.7</v>
      </c>
      <c r="AJ592" s="2">
        <v>138</v>
      </c>
      <c r="AK592" s="2">
        <v>0.7</v>
      </c>
    </row>
    <row r="593" spans="1:37" ht="12.75">
      <c r="A593" s="2" t="s">
        <v>50</v>
      </c>
      <c r="B593" s="2">
        <v>37047</v>
      </c>
      <c r="C593" s="2">
        <v>1010</v>
      </c>
      <c r="D593" s="2">
        <v>22.1</v>
      </c>
      <c r="E593" s="2">
        <v>7.45</v>
      </c>
      <c r="F593" s="2">
        <v>236</v>
      </c>
      <c r="G593" s="2">
        <v>7.54</v>
      </c>
      <c r="H593" s="2">
        <v>0.5</v>
      </c>
      <c r="I593" s="2">
        <v>102</v>
      </c>
      <c r="K593" s="2">
        <v>0.02</v>
      </c>
      <c r="L593" s="2">
        <v>6.9</v>
      </c>
      <c r="M593" s="2">
        <v>0.258</v>
      </c>
      <c r="P593" s="2">
        <v>1.22</v>
      </c>
      <c r="T593" s="2">
        <v>2</v>
      </c>
      <c r="U593" s="2">
        <v>2.6</v>
      </c>
      <c r="V593" s="2">
        <v>2.59</v>
      </c>
      <c r="X593" s="2">
        <v>51</v>
      </c>
      <c r="Y593" s="2">
        <v>0.003</v>
      </c>
      <c r="AA593" s="2">
        <v>5</v>
      </c>
      <c r="AC593" s="2">
        <v>0.47</v>
      </c>
      <c r="AE593" s="2">
        <v>3.8</v>
      </c>
      <c r="AG593" s="2">
        <v>0.024</v>
      </c>
      <c r="AH593" s="2">
        <v>0.04</v>
      </c>
      <c r="AI593" s="2">
        <v>0.7</v>
      </c>
      <c r="AJ593" s="2">
        <v>160</v>
      </c>
      <c r="AK593" s="2">
        <v>0.7</v>
      </c>
    </row>
    <row r="594" spans="1:37" ht="12.75">
      <c r="A594" s="2" t="s">
        <v>50</v>
      </c>
      <c r="B594" s="2">
        <v>37139</v>
      </c>
      <c r="C594" s="2">
        <v>900</v>
      </c>
      <c r="D594" s="2">
        <v>21.9</v>
      </c>
      <c r="E594" s="2">
        <v>7.51</v>
      </c>
      <c r="F594" s="2">
        <v>236</v>
      </c>
      <c r="G594" s="2">
        <v>7.68</v>
      </c>
      <c r="H594" s="2">
        <v>0.2</v>
      </c>
      <c r="I594" s="2">
        <v>101</v>
      </c>
      <c r="K594" s="2">
        <v>0.02</v>
      </c>
      <c r="L594" s="2">
        <v>6.9</v>
      </c>
      <c r="M594" s="2">
        <v>0.21</v>
      </c>
      <c r="P594" s="2">
        <v>1.16</v>
      </c>
      <c r="T594" s="2">
        <v>1.5</v>
      </c>
      <c r="U594" s="2">
        <v>1</v>
      </c>
      <c r="V594" s="2">
        <v>1</v>
      </c>
      <c r="X594" s="2">
        <v>37.3</v>
      </c>
      <c r="Y594" s="2">
        <v>0.002</v>
      </c>
      <c r="AA594" s="2">
        <v>4.3</v>
      </c>
      <c r="AC594" s="2">
        <v>0.452</v>
      </c>
      <c r="AE594" s="2">
        <v>4.42</v>
      </c>
      <c r="AG594" s="2">
        <v>0.024</v>
      </c>
      <c r="AH594" s="2">
        <v>0.09</v>
      </c>
      <c r="AI594" s="2">
        <v>0.7</v>
      </c>
      <c r="AJ594" s="2">
        <v>148</v>
      </c>
      <c r="AK594" s="2">
        <v>0.7</v>
      </c>
    </row>
    <row r="595" spans="1:39" ht="12.75">
      <c r="A595" s="2" t="s">
        <v>50</v>
      </c>
      <c r="B595" s="2">
        <v>37229</v>
      </c>
      <c r="C595" s="2">
        <v>1105</v>
      </c>
      <c r="D595" s="2">
        <v>21.8</v>
      </c>
      <c r="E595" s="2">
        <v>7.52</v>
      </c>
      <c r="F595" s="2">
        <v>237</v>
      </c>
      <c r="G595" s="2">
        <v>6.8</v>
      </c>
      <c r="H595" s="2">
        <v>0.4</v>
      </c>
      <c r="I595" s="2">
        <v>103</v>
      </c>
      <c r="K595" s="2">
        <v>0.02</v>
      </c>
      <c r="L595" s="2">
        <v>6.19</v>
      </c>
      <c r="M595" s="2">
        <v>0.184</v>
      </c>
      <c r="P595" s="2">
        <v>1.14</v>
      </c>
      <c r="T595" s="2">
        <v>2.6</v>
      </c>
      <c r="U595" s="2">
        <v>4.9</v>
      </c>
      <c r="V595" s="2">
        <v>5.22</v>
      </c>
      <c r="X595" s="2">
        <v>41.1</v>
      </c>
      <c r="Y595" s="2">
        <v>0.004</v>
      </c>
      <c r="AA595" s="2">
        <v>4.58</v>
      </c>
      <c r="AC595" s="2">
        <v>0.558</v>
      </c>
      <c r="AE595" s="2">
        <v>4.63</v>
      </c>
      <c r="AG595" s="2">
        <v>0.026</v>
      </c>
      <c r="AH595" s="2">
        <v>0.1</v>
      </c>
      <c r="AI595" s="2">
        <v>0.7</v>
      </c>
      <c r="AJ595" s="2">
        <v>82</v>
      </c>
      <c r="AK595" s="2">
        <v>0.7</v>
      </c>
      <c r="AL595" s="2">
        <v>0.002</v>
      </c>
      <c r="AM595" s="2">
        <v>0.005</v>
      </c>
    </row>
    <row r="596" spans="1:41" ht="12.75">
      <c r="A596" s="2" t="s">
        <v>50</v>
      </c>
      <c r="B596" s="2">
        <v>37327</v>
      </c>
      <c r="C596" s="2">
        <v>935</v>
      </c>
      <c r="D596" s="2">
        <v>21.9</v>
      </c>
      <c r="E596" s="2">
        <v>7.52</v>
      </c>
      <c r="F596" s="2">
        <v>237</v>
      </c>
      <c r="G596" s="2">
        <v>6.9</v>
      </c>
      <c r="H596" s="2">
        <v>0.2</v>
      </c>
      <c r="I596" s="2">
        <v>110</v>
      </c>
      <c r="K596" s="2">
        <v>0.02</v>
      </c>
      <c r="L596" s="2">
        <v>6.03</v>
      </c>
      <c r="M596" s="2">
        <v>0.214</v>
      </c>
      <c r="P596" s="2">
        <v>1.19</v>
      </c>
      <c r="T596" s="2">
        <v>2.6</v>
      </c>
      <c r="U596" s="2">
        <v>0.3</v>
      </c>
      <c r="V596" s="2">
        <v>0.38</v>
      </c>
      <c r="X596" s="2">
        <v>40.6</v>
      </c>
      <c r="Y596" s="2">
        <v>0.004</v>
      </c>
      <c r="AA596" s="2">
        <v>4.65</v>
      </c>
      <c r="AC596" s="2">
        <v>0.584</v>
      </c>
      <c r="AE596" s="2">
        <v>4.32</v>
      </c>
      <c r="AG596" s="2">
        <v>0.019</v>
      </c>
      <c r="AH596" s="2">
        <v>0.04</v>
      </c>
      <c r="AJ596" s="2">
        <v>166</v>
      </c>
      <c r="AL596" s="2">
        <v>0.0005</v>
      </c>
      <c r="AM596" s="2">
        <v>0.023</v>
      </c>
      <c r="AN596" s="2">
        <v>0.005</v>
      </c>
      <c r="AO596" s="2">
        <v>0.005</v>
      </c>
    </row>
    <row r="597" spans="1:41" ht="12.75">
      <c r="A597" s="2" t="s">
        <v>50</v>
      </c>
      <c r="B597" s="2">
        <v>37411</v>
      </c>
      <c r="C597" s="2">
        <v>940</v>
      </c>
      <c r="D597" s="2">
        <v>22</v>
      </c>
      <c r="E597" s="2">
        <v>7.49</v>
      </c>
      <c r="F597" s="2">
        <v>237</v>
      </c>
      <c r="G597" s="2">
        <v>7.39</v>
      </c>
      <c r="H597" s="2">
        <v>0.2</v>
      </c>
      <c r="I597" s="2">
        <v>101</v>
      </c>
      <c r="K597" s="2">
        <v>0.02</v>
      </c>
      <c r="L597" s="2">
        <v>6.95</v>
      </c>
      <c r="M597" s="2">
        <v>0.247</v>
      </c>
      <c r="P597" s="2">
        <v>1.19</v>
      </c>
      <c r="T597" s="2">
        <v>2.8</v>
      </c>
      <c r="U597" s="2">
        <v>0.3</v>
      </c>
      <c r="V597" s="2">
        <v>0.38</v>
      </c>
      <c r="X597" s="2">
        <v>38.2</v>
      </c>
      <c r="Y597" s="2">
        <v>0.001</v>
      </c>
      <c r="AA597" s="2">
        <v>4.4</v>
      </c>
      <c r="AC597" s="2">
        <v>0.432</v>
      </c>
      <c r="AE597" s="2">
        <v>3.86</v>
      </c>
      <c r="AG597" s="2">
        <v>0.028</v>
      </c>
      <c r="AH597" s="2">
        <v>0.067</v>
      </c>
      <c r="AJ597" s="2">
        <v>170</v>
      </c>
      <c r="AL597" s="2">
        <v>0.0001</v>
      </c>
      <c r="AM597" s="2">
        <v>0.023</v>
      </c>
      <c r="AN597" s="2">
        <v>0.005</v>
      </c>
      <c r="AO597" s="2">
        <v>0.005</v>
      </c>
    </row>
    <row r="598" spans="1:39" ht="12.75">
      <c r="A598" s="2" t="s">
        <v>50</v>
      </c>
      <c r="B598" s="2">
        <v>37593</v>
      </c>
      <c r="C598" s="2">
        <v>940</v>
      </c>
      <c r="D598" s="2">
        <v>21.8</v>
      </c>
      <c r="E598" s="2">
        <v>7.46</v>
      </c>
      <c r="F598" s="2">
        <v>238</v>
      </c>
      <c r="G598" s="2">
        <v>7.95</v>
      </c>
      <c r="H598" s="2">
        <v>2.4</v>
      </c>
      <c r="I598" s="2">
        <v>96.8</v>
      </c>
      <c r="K598" s="2">
        <v>0.037</v>
      </c>
      <c r="L598" s="2">
        <v>6.87</v>
      </c>
      <c r="M598" s="2">
        <v>0.26</v>
      </c>
      <c r="P598" s="2">
        <v>1.09</v>
      </c>
      <c r="T598" s="2">
        <v>2.1</v>
      </c>
      <c r="U598" s="2">
        <v>0.9</v>
      </c>
      <c r="V598" s="2">
        <v>1.9</v>
      </c>
      <c r="X598" s="2">
        <v>38.3</v>
      </c>
      <c r="Y598" s="2">
        <v>0.003</v>
      </c>
      <c r="AA598" s="2">
        <v>4.44</v>
      </c>
      <c r="AC598" s="2">
        <v>0.44</v>
      </c>
      <c r="AE598" s="2">
        <v>4.1</v>
      </c>
      <c r="AG598" s="2">
        <v>0.04</v>
      </c>
      <c r="AH598" s="2">
        <v>0.1</v>
      </c>
      <c r="AJ598" s="2">
        <v>163</v>
      </c>
      <c r="AL598" s="2">
        <v>0.003</v>
      </c>
      <c r="AM598" s="2">
        <v>0.01</v>
      </c>
    </row>
    <row r="599" spans="1:41" ht="12.75">
      <c r="A599" s="2" t="s">
        <v>50</v>
      </c>
      <c r="B599" s="2">
        <v>37503</v>
      </c>
      <c r="C599" s="2">
        <v>920</v>
      </c>
      <c r="D599" s="2">
        <v>22</v>
      </c>
      <c r="E599" s="2">
        <v>7.32</v>
      </c>
      <c r="F599" s="2">
        <v>236</v>
      </c>
      <c r="G599" s="2">
        <v>105</v>
      </c>
      <c r="H599" s="2">
        <v>1</v>
      </c>
      <c r="I599" s="2">
        <v>104</v>
      </c>
      <c r="K599" s="2">
        <v>0.02</v>
      </c>
      <c r="L599" s="2">
        <v>6.13</v>
      </c>
      <c r="M599" s="2">
        <v>0.195</v>
      </c>
      <c r="P599" s="2">
        <v>1.17</v>
      </c>
      <c r="T599" s="2">
        <v>2.3</v>
      </c>
      <c r="U599" s="2">
        <v>0.3</v>
      </c>
      <c r="V599" s="2">
        <v>0.42</v>
      </c>
      <c r="X599" s="2">
        <v>37.6</v>
      </c>
      <c r="Y599" s="2">
        <v>0.002</v>
      </c>
      <c r="AA599" s="2">
        <v>4.29</v>
      </c>
      <c r="AC599" s="2">
        <v>0.45</v>
      </c>
      <c r="AE599" s="2">
        <v>3.7</v>
      </c>
      <c r="AG599" s="2">
        <v>0.025</v>
      </c>
      <c r="AH599" s="2">
        <v>0.103</v>
      </c>
      <c r="AJ599" s="2">
        <v>160</v>
      </c>
      <c r="AL599" s="2">
        <v>0.0005</v>
      </c>
      <c r="AM599" s="2">
        <v>0.023</v>
      </c>
      <c r="AN599" s="2">
        <v>0.005</v>
      </c>
      <c r="AO599" s="2">
        <v>0.005</v>
      </c>
    </row>
    <row r="600" spans="1:39" ht="12.75">
      <c r="A600" s="2" t="s">
        <v>50</v>
      </c>
      <c r="B600" s="2">
        <v>37684</v>
      </c>
      <c r="C600" s="2">
        <v>1150</v>
      </c>
      <c r="D600" s="2">
        <v>21.8</v>
      </c>
      <c r="E600" s="2">
        <v>7.42</v>
      </c>
      <c r="F600" s="2">
        <v>237</v>
      </c>
      <c r="G600" s="2">
        <v>7.28</v>
      </c>
      <c r="H600" s="2">
        <v>0.3</v>
      </c>
      <c r="I600" s="2">
        <v>112</v>
      </c>
      <c r="K600" s="2">
        <v>0.037</v>
      </c>
      <c r="L600" s="2">
        <v>7.06</v>
      </c>
      <c r="M600" s="2">
        <v>0.21</v>
      </c>
      <c r="P600" s="2">
        <v>1.1</v>
      </c>
      <c r="T600" s="2">
        <v>2.3</v>
      </c>
      <c r="U600" s="2">
        <v>0.8</v>
      </c>
      <c r="V600" s="2">
        <v>3.2</v>
      </c>
      <c r="X600" s="2">
        <v>38.4</v>
      </c>
      <c r="Y600" s="2">
        <v>0.002</v>
      </c>
      <c r="AA600" s="2">
        <v>4.48</v>
      </c>
      <c r="AC600" s="2">
        <v>0.513</v>
      </c>
      <c r="AE600" s="2">
        <v>4.12</v>
      </c>
      <c r="AG600" s="2">
        <v>0.07</v>
      </c>
      <c r="AH600" s="2">
        <v>0.3</v>
      </c>
      <c r="AJ600" s="2">
        <v>184</v>
      </c>
      <c r="AL600" s="2">
        <v>0.003</v>
      </c>
      <c r="AM600" s="2">
        <v>0.01</v>
      </c>
    </row>
    <row r="601" spans="1:38" ht="12.75">
      <c r="A601" s="2" t="s">
        <v>50</v>
      </c>
      <c r="B601" s="2">
        <v>37775</v>
      </c>
      <c r="C601" s="2">
        <v>1005</v>
      </c>
      <c r="D601" s="2">
        <v>22</v>
      </c>
      <c r="E601" s="2">
        <v>7.42</v>
      </c>
      <c r="F601" s="2">
        <v>237</v>
      </c>
      <c r="G601" s="2">
        <v>8.31</v>
      </c>
      <c r="H601" s="2">
        <v>0.1</v>
      </c>
      <c r="I601" s="2">
        <v>107</v>
      </c>
      <c r="K601" s="2">
        <v>0.04</v>
      </c>
      <c r="L601" s="2">
        <v>7.14</v>
      </c>
      <c r="M601" s="2">
        <v>0.29</v>
      </c>
      <c r="P601" s="2">
        <v>1.05</v>
      </c>
      <c r="U601" s="2">
        <v>1.3</v>
      </c>
      <c r="V601" s="2">
        <v>2.4</v>
      </c>
      <c r="X601" s="2">
        <v>37.4</v>
      </c>
      <c r="AA601" s="2">
        <v>4.38</v>
      </c>
      <c r="AC601" s="2">
        <v>0.43</v>
      </c>
      <c r="AE601" s="2">
        <v>3.89</v>
      </c>
      <c r="AG601" s="2">
        <v>0.04</v>
      </c>
      <c r="AH601" s="2">
        <v>0.1</v>
      </c>
      <c r="AJ601" s="2">
        <v>145</v>
      </c>
      <c r="AL601" s="2">
        <v>0.003</v>
      </c>
    </row>
    <row r="602" spans="1:38" ht="12.75">
      <c r="A602" s="2" t="s">
        <v>50</v>
      </c>
      <c r="B602" s="2">
        <v>38505</v>
      </c>
      <c r="C602" s="2">
        <v>1115</v>
      </c>
      <c r="D602" s="2">
        <v>22</v>
      </c>
      <c r="E602" s="2">
        <v>7.6</v>
      </c>
      <c r="F602" s="2">
        <v>235</v>
      </c>
      <c r="G602" s="2">
        <v>7.26</v>
      </c>
      <c r="I602" s="2">
        <v>116</v>
      </c>
      <c r="L602" s="2">
        <v>8.73</v>
      </c>
      <c r="M602" s="2">
        <v>0.219</v>
      </c>
      <c r="P602" s="2">
        <v>1.12</v>
      </c>
      <c r="V602" s="2">
        <v>0.85</v>
      </c>
      <c r="X602" s="2">
        <v>38.4</v>
      </c>
      <c r="AA602" s="2">
        <v>4.28</v>
      </c>
      <c r="AC602" s="2">
        <v>0.589</v>
      </c>
      <c r="AE602" s="2">
        <v>4.06</v>
      </c>
      <c r="AG602" s="2">
        <v>0.038</v>
      </c>
      <c r="AH602" s="2">
        <v>0.28</v>
      </c>
      <c r="AJ602" s="2">
        <v>135</v>
      </c>
      <c r="AL602" s="2">
        <v>0.0035</v>
      </c>
    </row>
    <row r="603" spans="1:38" ht="12.75">
      <c r="A603" s="2" t="s">
        <v>50</v>
      </c>
      <c r="B603" s="2">
        <v>38504</v>
      </c>
      <c r="C603" s="2">
        <v>1605</v>
      </c>
      <c r="D603" s="2">
        <v>22</v>
      </c>
      <c r="E603" s="2">
        <v>7.6</v>
      </c>
      <c r="F603" s="2">
        <v>235</v>
      </c>
      <c r="G603" s="2">
        <v>7.26</v>
      </c>
      <c r="I603" s="2">
        <v>114</v>
      </c>
      <c r="L603" s="2">
        <v>8.77</v>
      </c>
      <c r="M603" s="2">
        <v>0.24</v>
      </c>
      <c r="P603" s="2">
        <v>1.11</v>
      </c>
      <c r="T603" s="2">
        <v>2.2</v>
      </c>
      <c r="V603" s="2">
        <v>0.85</v>
      </c>
      <c r="X603" s="2">
        <v>38.7</v>
      </c>
      <c r="AA603" s="2">
        <v>4.3</v>
      </c>
      <c r="AC603" s="2">
        <v>0.605</v>
      </c>
      <c r="AE603" s="2">
        <v>4.07</v>
      </c>
      <c r="AG603" s="2">
        <v>0.034</v>
      </c>
      <c r="AH603" s="2">
        <v>0.707</v>
      </c>
      <c r="AJ603" s="2">
        <v>139</v>
      </c>
      <c r="AL603" s="2">
        <v>0.0035</v>
      </c>
    </row>
    <row r="604" spans="1:38" ht="12.75">
      <c r="A604" s="2" t="s">
        <v>50</v>
      </c>
      <c r="B604" s="2">
        <v>37957</v>
      </c>
      <c r="C604" s="2">
        <v>1140</v>
      </c>
      <c r="D604" s="2">
        <v>21.8</v>
      </c>
      <c r="E604" s="2">
        <v>7.32</v>
      </c>
      <c r="F604" s="2">
        <v>237</v>
      </c>
      <c r="G604" s="2">
        <v>7.79</v>
      </c>
      <c r="I604" s="2">
        <v>104</v>
      </c>
      <c r="K604" s="2">
        <v>0.04</v>
      </c>
      <c r="L604" s="2">
        <v>8.16</v>
      </c>
      <c r="M604" s="2">
        <v>0.2</v>
      </c>
      <c r="P604" s="2">
        <v>1.21</v>
      </c>
      <c r="V604" s="2">
        <v>0.94</v>
      </c>
      <c r="X604" s="2">
        <v>38.5</v>
      </c>
      <c r="AA604" s="2">
        <v>4.26</v>
      </c>
      <c r="AC604" s="2">
        <v>0.33</v>
      </c>
      <c r="AE604" s="2">
        <v>3.76</v>
      </c>
      <c r="AG604" s="2">
        <v>0.05</v>
      </c>
      <c r="AH604" s="2">
        <v>0.13</v>
      </c>
      <c r="AJ604" s="2">
        <v>119</v>
      </c>
      <c r="AL604" s="2">
        <v>0.0003</v>
      </c>
    </row>
    <row r="605" spans="1:38" ht="12.75">
      <c r="A605" s="2" t="s">
        <v>50</v>
      </c>
      <c r="B605" s="2">
        <v>37956</v>
      </c>
      <c r="C605" s="2">
        <v>900</v>
      </c>
      <c r="D605" s="2">
        <v>21.8</v>
      </c>
      <c r="E605" s="2">
        <v>7.32</v>
      </c>
      <c r="F605" s="2">
        <v>237</v>
      </c>
      <c r="G605" s="2">
        <v>7.79</v>
      </c>
      <c r="I605" s="2">
        <v>104</v>
      </c>
      <c r="K605" s="2">
        <v>0.04</v>
      </c>
      <c r="L605" s="2">
        <v>8.21</v>
      </c>
      <c r="M605" s="2">
        <v>0.2</v>
      </c>
      <c r="P605" s="2">
        <v>1.2</v>
      </c>
      <c r="V605" s="2">
        <v>1.38</v>
      </c>
      <c r="X605" s="2">
        <v>39.1</v>
      </c>
      <c r="AA605" s="2">
        <v>4.31</v>
      </c>
      <c r="AC605" s="2">
        <v>0.36</v>
      </c>
      <c r="AE605" s="2">
        <v>4.05</v>
      </c>
      <c r="AG605" s="2">
        <v>0.047</v>
      </c>
      <c r="AH605" s="2">
        <v>0.11</v>
      </c>
      <c r="AJ605" s="2">
        <v>139</v>
      </c>
      <c r="AL605" s="2">
        <v>0.0003</v>
      </c>
    </row>
    <row r="606" spans="1:38" ht="12.75">
      <c r="A606" s="2" t="s">
        <v>50</v>
      </c>
      <c r="B606" s="2">
        <v>38232</v>
      </c>
      <c r="C606" s="2">
        <v>845</v>
      </c>
      <c r="D606" s="2">
        <v>22.1</v>
      </c>
      <c r="E606" s="2">
        <v>7.62</v>
      </c>
      <c r="F606" s="2">
        <v>233</v>
      </c>
      <c r="G606" s="2">
        <v>7.62</v>
      </c>
      <c r="I606" s="2">
        <v>106</v>
      </c>
      <c r="K606" s="2">
        <v>0.04</v>
      </c>
      <c r="L606" s="2">
        <v>9.94</v>
      </c>
      <c r="M606" s="2">
        <v>0.27</v>
      </c>
      <c r="P606" s="2">
        <v>1.14</v>
      </c>
      <c r="V606" s="2">
        <v>0.85</v>
      </c>
      <c r="X606" s="2">
        <v>36.5</v>
      </c>
      <c r="AA606" s="2">
        <v>4.2</v>
      </c>
      <c r="AC606" s="2">
        <v>0.44</v>
      </c>
      <c r="AE606" s="2">
        <v>4.16</v>
      </c>
      <c r="AG606" s="2">
        <v>0.036</v>
      </c>
      <c r="AH606" s="2">
        <v>0.36</v>
      </c>
      <c r="AJ606" s="2">
        <v>139</v>
      </c>
      <c r="AL606" s="2">
        <v>0.0003</v>
      </c>
    </row>
    <row r="607" spans="1:38" ht="12.75">
      <c r="A607" s="2" t="s">
        <v>50</v>
      </c>
      <c r="B607" s="2">
        <v>38596</v>
      </c>
      <c r="C607" s="2">
        <v>1450</v>
      </c>
      <c r="D607" s="2">
        <v>22</v>
      </c>
      <c r="E607" s="2">
        <v>7.55</v>
      </c>
      <c r="F607" s="2">
        <v>245</v>
      </c>
      <c r="G607" s="2">
        <v>6.9</v>
      </c>
      <c r="H607" s="2">
        <v>3.8</v>
      </c>
      <c r="I607" s="2">
        <v>110</v>
      </c>
      <c r="L607" s="2">
        <v>8.58</v>
      </c>
      <c r="M607" s="2">
        <v>0.306</v>
      </c>
      <c r="P607" s="2">
        <v>1.15</v>
      </c>
      <c r="V607" s="2">
        <v>0.85</v>
      </c>
      <c r="X607" s="2">
        <v>36.5</v>
      </c>
      <c r="AA607" s="2">
        <v>4.63</v>
      </c>
      <c r="AC607" s="2">
        <v>0.502</v>
      </c>
      <c r="AE607" s="2">
        <v>4.06</v>
      </c>
      <c r="AG607" s="2">
        <v>0.038</v>
      </c>
      <c r="AH607" s="2">
        <v>0.11</v>
      </c>
      <c r="AJ607" s="2">
        <v>132</v>
      </c>
      <c r="AL607" s="2">
        <v>0.0035</v>
      </c>
    </row>
    <row r="608" spans="1:38" ht="12.75">
      <c r="A608" s="2" t="s">
        <v>50</v>
      </c>
      <c r="B608" s="2">
        <v>38597</v>
      </c>
      <c r="C608" s="2">
        <v>925</v>
      </c>
      <c r="D608" s="2">
        <v>22</v>
      </c>
      <c r="E608" s="2">
        <v>7.55</v>
      </c>
      <c r="F608" s="2">
        <v>245</v>
      </c>
      <c r="G608" s="2">
        <v>6.9</v>
      </c>
      <c r="I608" s="2">
        <v>112</v>
      </c>
      <c r="L608" s="2">
        <v>8.55</v>
      </c>
      <c r="P608" s="2">
        <v>1.15</v>
      </c>
      <c r="V608" s="2">
        <v>0.85</v>
      </c>
      <c r="X608" s="2">
        <v>36.1</v>
      </c>
      <c r="AA608" s="2">
        <v>4.57</v>
      </c>
      <c r="AC608" s="2">
        <v>0.5</v>
      </c>
      <c r="AE608" s="2">
        <v>4.02</v>
      </c>
      <c r="AG608" s="2">
        <v>0.035</v>
      </c>
      <c r="AH608" s="2">
        <v>0.11</v>
      </c>
      <c r="AJ608" s="2">
        <v>146</v>
      </c>
      <c r="AL608" s="2">
        <v>0.0035</v>
      </c>
    </row>
    <row r="609" spans="1:38" ht="12.75">
      <c r="A609" s="2" t="s">
        <v>50</v>
      </c>
      <c r="B609" s="2">
        <v>38688</v>
      </c>
      <c r="C609" s="2">
        <v>935</v>
      </c>
      <c r="D609" s="2">
        <v>21.8</v>
      </c>
      <c r="E609" s="2">
        <v>7.61</v>
      </c>
      <c r="F609" s="2">
        <v>247</v>
      </c>
      <c r="G609" s="2">
        <v>7.01</v>
      </c>
      <c r="I609" s="2">
        <v>112</v>
      </c>
      <c r="L609" s="2">
        <v>7.5</v>
      </c>
      <c r="M609" s="2">
        <v>0.221</v>
      </c>
      <c r="P609" s="2">
        <v>1.14</v>
      </c>
      <c r="T609" s="2">
        <v>2</v>
      </c>
      <c r="V609" s="2">
        <v>0.85</v>
      </c>
      <c r="X609" s="2">
        <v>36.9</v>
      </c>
      <c r="AA609" s="2">
        <v>4.6</v>
      </c>
      <c r="AC609" s="2">
        <v>0.54</v>
      </c>
      <c r="AE609" s="2">
        <v>4.12</v>
      </c>
      <c r="AG609" s="2">
        <v>0.031</v>
      </c>
      <c r="AH609" s="2">
        <v>0.12</v>
      </c>
      <c r="AJ609" s="2">
        <v>145</v>
      </c>
      <c r="AL609" s="2">
        <v>0.0035</v>
      </c>
    </row>
    <row r="610" spans="1:38" ht="12.75">
      <c r="A610" s="2" t="s">
        <v>50</v>
      </c>
      <c r="B610" s="2">
        <v>38870</v>
      </c>
      <c r="C610" s="2">
        <v>810</v>
      </c>
      <c r="D610" s="2">
        <v>22</v>
      </c>
      <c r="E610" s="2">
        <v>7.71</v>
      </c>
      <c r="F610" s="2">
        <v>249</v>
      </c>
      <c r="G610" s="2">
        <v>7.67</v>
      </c>
      <c r="I610" s="2">
        <v>115</v>
      </c>
      <c r="L610" s="2">
        <v>7.78</v>
      </c>
      <c r="M610" s="2">
        <v>0.238</v>
      </c>
      <c r="P610" s="2">
        <v>1.19</v>
      </c>
      <c r="V610" s="2">
        <v>0.85</v>
      </c>
      <c r="X610" s="2">
        <v>41.3</v>
      </c>
      <c r="AA610" s="2">
        <v>4.7</v>
      </c>
      <c r="AC610" s="2">
        <v>0.627</v>
      </c>
      <c r="AE610" s="2">
        <v>4.61</v>
      </c>
      <c r="AG610" s="2">
        <v>0.025</v>
      </c>
      <c r="AH610" s="2">
        <v>0.33</v>
      </c>
      <c r="AJ610" s="2">
        <v>133</v>
      </c>
      <c r="AL610" s="2">
        <v>0.0022</v>
      </c>
    </row>
    <row r="611" spans="1:38" ht="12.75">
      <c r="A611" s="2" t="s">
        <v>50</v>
      </c>
      <c r="B611" s="2">
        <v>38323</v>
      </c>
      <c r="C611" s="2">
        <v>1025</v>
      </c>
      <c r="D611" s="2">
        <v>21.8</v>
      </c>
      <c r="E611" s="2">
        <v>7.68</v>
      </c>
      <c r="F611" s="2">
        <v>235</v>
      </c>
      <c r="G611" s="2">
        <v>7.44</v>
      </c>
      <c r="I611" s="2">
        <v>103</v>
      </c>
      <c r="K611" s="2">
        <v>0.04</v>
      </c>
      <c r="L611" s="2">
        <v>8.2</v>
      </c>
      <c r="M611" s="2">
        <v>0.24</v>
      </c>
      <c r="P611" s="2">
        <v>1.18</v>
      </c>
      <c r="T611" s="2">
        <v>2.2</v>
      </c>
      <c r="V611" s="2">
        <v>0.85</v>
      </c>
      <c r="X611" s="2">
        <v>36.2</v>
      </c>
      <c r="AA611" s="2">
        <v>4.09</v>
      </c>
      <c r="AC611" s="2">
        <v>0.47</v>
      </c>
      <c r="AE611" s="2">
        <v>3.7</v>
      </c>
      <c r="AG611" s="2">
        <v>0.039</v>
      </c>
      <c r="AH611" s="2">
        <v>0.16</v>
      </c>
      <c r="AJ611" s="2">
        <v>154</v>
      </c>
      <c r="AL611" s="2">
        <v>0.0003</v>
      </c>
    </row>
    <row r="612" spans="1:38" ht="12.75">
      <c r="A612" s="2" t="s">
        <v>50</v>
      </c>
      <c r="B612" s="2">
        <v>38048</v>
      </c>
      <c r="C612" s="2">
        <v>910</v>
      </c>
      <c r="D612" s="2">
        <v>21.9</v>
      </c>
      <c r="E612" s="2">
        <v>7.64</v>
      </c>
      <c r="F612" s="2">
        <v>237</v>
      </c>
      <c r="G612" s="2">
        <v>7.44</v>
      </c>
      <c r="I612" s="2">
        <v>104</v>
      </c>
      <c r="K612" s="2">
        <v>0.04</v>
      </c>
      <c r="L612" s="2">
        <v>8.4</v>
      </c>
      <c r="M612" s="2">
        <v>0.21</v>
      </c>
      <c r="P612" s="2">
        <v>1.13</v>
      </c>
      <c r="V612" s="2">
        <v>0.85</v>
      </c>
      <c r="X612" s="2">
        <v>42.2</v>
      </c>
      <c r="AA612" s="2">
        <v>4.77</v>
      </c>
      <c r="AC612" s="2">
        <v>0.47</v>
      </c>
      <c r="AE612" s="2">
        <v>4.68</v>
      </c>
      <c r="AH612" s="2">
        <v>0.11</v>
      </c>
      <c r="AJ612" s="2">
        <v>156</v>
      </c>
      <c r="AL612" s="2">
        <v>0.0003</v>
      </c>
    </row>
    <row r="613" spans="1:38" ht="12.75">
      <c r="A613" s="2" t="s">
        <v>50</v>
      </c>
      <c r="B613" s="2">
        <v>38140</v>
      </c>
      <c r="C613" s="2">
        <v>850</v>
      </c>
      <c r="D613" s="2">
        <v>22</v>
      </c>
      <c r="E613" s="2">
        <v>7.7</v>
      </c>
      <c r="F613" s="2">
        <v>235</v>
      </c>
      <c r="G613" s="2">
        <v>7.69</v>
      </c>
      <c r="H613" s="2">
        <v>0.3</v>
      </c>
      <c r="I613" s="2">
        <v>104</v>
      </c>
      <c r="K613" s="2">
        <v>0.04</v>
      </c>
      <c r="L613" s="2">
        <v>7.62</v>
      </c>
      <c r="M613" s="2">
        <v>0.17</v>
      </c>
      <c r="P613" s="2">
        <v>1.17</v>
      </c>
      <c r="V613" s="2">
        <v>1.36</v>
      </c>
      <c r="X613" s="2">
        <v>39.4</v>
      </c>
      <c r="AA613" s="2">
        <v>4.5</v>
      </c>
      <c r="AC613" s="2">
        <v>0.579</v>
      </c>
      <c r="AE613" s="2">
        <v>4.29</v>
      </c>
      <c r="AH613" s="2">
        <v>0.27</v>
      </c>
      <c r="AJ613" s="2">
        <v>162</v>
      </c>
      <c r="AL613" s="2">
        <v>0.0003</v>
      </c>
    </row>
    <row r="614" spans="1:38" ht="12.75">
      <c r="A614" s="2" t="s">
        <v>50</v>
      </c>
      <c r="B614" s="2">
        <v>38778</v>
      </c>
      <c r="C614" s="2">
        <v>935</v>
      </c>
      <c r="D614" s="2">
        <v>21.8</v>
      </c>
      <c r="E614" s="2">
        <v>7.71</v>
      </c>
      <c r="F614" s="2">
        <v>250</v>
      </c>
      <c r="G614" s="2">
        <v>7.61</v>
      </c>
      <c r="I614" s="2">
        <v>114</v>
      </c>
      <c r="L614" s="2">
        <v>6.99</v>
      </c>
      <c r="M614" s="2">
        <v>0.285</v>
      </c>
      <c r="P614" s="2">
        <v>1.11</v>
      </c>
      <c r="V614" s="2">
        <v>0.85</v>
      </c>
      <c r="X614" s="2">
        <v>36.9</v>
      </c>
      <c r="AA614" s="2">
        <v>4.45</v>
      </c>
      <c r="AC614" s="2">
        <v>0.522</v>
      </c>
      <c r="AE614" s="2">
        <v>4.09</v>
      </c>
      <c r="AG614" s="2">
        <v>0.041</v>
      </c>
      <c r="AH614" s="2">
        <v>0.31</v>
      </c>
      <c r="AJ614" s="2">
        <v>137</v>
      </c>
      <c r="AL614" s="2">
        <v>0.0035</v>
      </c>
    </row>
    <row r="615" spans="1:38" ht="12.75">
      <c r="A615" s="2" t="s">
        <v>50</v>
      </c>
      <c r="B615" s="2">
        <v>37868</v>
      </c>
      <c r="C615" s="2">
        <v>1145</v>
      </c>
      <c r="D615" s="2">
        <v>22</v>
      </c>
      <c r="E615" s="2">
        <v>7.55</v>
      </c>
      <c r="F615" s="2">
        <v>235</v>
      </c>
      <c r="G615" s="2">
        <v>7.63</v>
      </c>
      <c r="H615" s="2">
        <v>0.1</v>
      </c>
      <c r="I615" s="2">
        <v>104</v>
      </c>
      <c r="K615" s="2">
        <v>0.059</v>
      </c>
      <c r="L615" s="2">
        <v>7.9</v>
      </c>
      <c r="M615" s="2">
        <v>0.23</v>
      </c>
      <c r="P615" s="2">
        <v>1.21</v>
      </c>
      <c r="V615" s="2">
        <v>0.85</v>
      </c>
      <c r="X615" s="2">
        <v>36.9</v>
      </c>
      <c r="AA615" s="2">
        <v>4.3</v>
      </c>
      <c r="AC615" s="2">
        <v>0.43</v>
      </c>
      <c r="AE615" s="2">
        <v>3.81</v>
      </c>
      <c r="AG615" s="2">
        <v>0.048</v>
      </c>
      <c r="AH615" s="2">
        <v>0.36</v>
      </c>
      <c r="AJ615" s="2">
        <v>144</v>
      </c>
      <c r="AL615" s="2">
        <v>0.003</v>
      </c>
    </row>
    <row r="616" spans="1:38" ht="12.75">
      <c r="A616" s="2" t="s">
        <v>50</v>
      </c>
      <c r="B616" s="2">
        <v>37868</v>
      </c>
      <c r="C616" s="2">
        <v>710</v>
      </c>
      <c r="D616" s="2">
        <v>22</v>
      </c>
      <c r="E616" s="2">
        <v>7.55</v>
      </c>
      <c r="F616" s="2">
        <v>235</v>
      </c>
      <c r="G616" s="2">
        <v>7.63</v>
      </c>
      <c r="H616" s="2">
        <v>0.2</v>
      </c>
      <c r="I616" s="2">
        <v>106</v>
      </c>
      <c r="K616" s="2">
        <v>0.051</v>
      </c>
      <c r="L616" s="2">
        <v>7.89</v>
      </c>
      <c r="M616" s="2">
        <v>0.23</v>
      </c>
      <c r="P616" s="2">
        <v>1.24</v>
      </c>
      <c r="V616" s="2">
        <v>2.3</v>
      </c>
      <c r="X616" s="2">
        <v>36.9</v>
      </c>
      <c r="AA616" s="2">
        <v>4.33</v>
      </c>
      <c r="AC616" s="2">
        <v>0.46</v>
      </c>
      <c r="AE616" s="2">
        <v>3.72</v>
      </c>
      <c r="AG616" s="2">
        <v>0.046</v>
      </c>
      <c r="AH616" s="2">
        <v>0.12</v>
      </c>
      <c r="AJ616" s="2">
        <v>132</v>
      </c>
      <c r="AL616" s="2">
        <v>0.003</v>
      </c>
    </row>
    <row r="617" spans="1:38" ht="12.75">
      <c r="A617" s="2" t="s">
        <v>50</v>
      </c>
      <c r="B617" s="2">
        <v>38415</v>
      </c>
      <c r="C617" s="2">
        <v>1205</v>
      </c>
      <c r="D617" s="2">
        <v>21.9</v>
      </c>
      <c r="E617" s="2">
        <v>7.63</v>
      </c>
      <c r="F617" s="2">
        <v>236</v>
      </c>
      <c r="G617" s="2">
        <v>7.79</v>
      </c>
      <c r="I617" s="2">
        <v>108</v>
      </c>
      <c r="K617" s="2">
        <v>0.04</v>
      </c>
      <c r="L617" s="2">
        <v>9.02</v>
      </c>
      <c r="M617" s="2">
        <v>0.287</v>
      </c>
      <c r="P617" s="2">
        <v>1.06</v>
      </c>
      <c r="V617" s="2">
        <v>0.85</v>
      </c>
      <c r="X617" s="2">
        <v>41</v>
      </c>
      <c r="AA617" s="2">
        <v>4.5</v>
      </c>
      <c r="AC617" s="2">
        <v>0.611</v>
      </c>
      <c r="AE617" s="2">
        <v>4.15</v>
      </c>
      <c r="AG617" s="2">
        <v>0.036</v>
      </c>
      <c r="AH617" s="2">
        <v>0.11</v>
      </c>
      <c r="AJ617" s="2">
        <v>93</v>
      </c>
      <c r="AL617" s="2">
        <v>0.0003</v>
      </c>
    </row>
    <row r="618" spans="1:37" ht="12.75">
      <c r="A618" s="2" t="s">
        <v>76</v>
      </c>
      <c r="B618" s="2">
        <v>36999</v>
      </c>
      <c r="C618" s="2">
        <v>1100</v>
      </c>
      <c r="D618" s="2">
        <v>20.9</v>
      </c>
      <c r="E618" s="2">
        <v>6.93</v>
      </c>
      <c r="F618" s="2">
        <v>423</v>
      </c>
      <c r="G618" s="2">
        <v>0.16</v>
      </c>
      <c r="H618" s="2">
        <v>10</v>
      </c>
      <c r="I618" s="2">
        <v>215</v>
      </c>
      <c r="K618" s="2">
        <v>0.04</v>
      </c>
      <c r="L618" s="2">
        <v>10.4</v>
      </c>
      <c r="M618" s="2">
        <v>0.308</v>
      </c>
      <c r="P618" s="2">
        <v>0.01</v>
      </c>
      <c r="T618" s="2">
        <v>9.5</v>
      </c>
      <c r="U618" s="2">
        <v>20.1</v>
      </c>
      <c r="V618" s="2">
        <v>21.69</v>
      </c>
      <c r="X618" s="2">
        <v>45.1</v>
      </c>
      <c r="Y618" s="2">
        <v>0.003</v>
      </c>
      <c r="AA618" s="2">
        <v>24.3</v>
      </c>
      <c r="AC618" s="2">
        <v>0.772</v>
      </c>
      <c r="AE618" s="2">
        <v>8.11</v>
      </c>
      <c r="AG618" s="2">
        <v>0.017</v>
      </c>
      <c r="AH618" s="2">
        <v>0.26</v>
      </c>
      <c r="AI618" s="2">
        <v>0.7</v>
      </c>
      <c r="AJ618" s="2">
        <v>266</v>
      </c>
      <c r="AK618" s="2">
        <v>0.7</v>
      </c>
    </row>
    <row r="619" spans="1:41" ht="12.75">
      <c r="A619" s="2" t="s">
        <v>76</v>
      </c>
      <c r="B619" s="2">
        <v>37341</v>
      </c>
      <c r="C619" s="2">
        <v>1120</v>
      </c>
      <c r="D619" s="2">
        <v>21.2</v>
      </c>
      <c r="E619" s="2">
        <v>6.93</v>
      </c>
      <c r="F619" s="2">
        <v>423</v>
      </c>
      <c r="G619" s="2">
        <v>0.19</v>
      </c>
      <c r="H619" s="2">
        <v>10</v>
      </c>
      <c r="I619" s="2">
        <v>202</v>
      </c>
      <c r="K619" s="2">
        <v>0.02</v>
      </c>
      <c r="L619" s="2">
        <v>7.02</v>
      </c>
      <c r="M619" s="2">
        <v>0.3</v>
      </c>
      <c r="P619" s="2">
        <v>0.005</v>
      </c>
      <c r="T619" s="2">
        <v>1.3</v>
      </c>
      <c r="U619" s="2">
        <v>3.6</v>
      </c>
      <c r="V619" s="2">
        <v>1.38</v>
      </c>
      <c r="X619" s="2">
        <v>44.6</v>
      </c>
      <c r="Y619" s="2">
        <v>0.002</v>
      </c>
      <c r="AA619" s="2">
        <v>25.7</v>
      </c>
      <c r="AC619" s="2">
        <v>0.789</v>
      </c>
      <c r="AE619" s="2">
        <v>8.39</v>
      </c>
      <c r="AG619" s="2">
        <v>1.872</v>
      </c>
      <c r="AH619" s="2">
        <v>0.149</v>
      </c>
      <c r="AJ619" s="2">
        <v>288</v>
      </c>
      <c r="AL619" s="2">
        <v>0.0005</v>
      </c>
      <c r="AM619" s="2">
        <v>0.023</v>
      </c>
      <c r="AN619" s="2">
        <v>0.055</v>
      </c>
      <c r="AO619" s="2">
        <v>0.055</v>
      </c>
    </row>
    <row r="620" spans="1:39" ht="12.75">
      <c r="A620" s="2" t="s">
        <v>76</v>
      </c>
      <c r="B620" s="2">
        <v>37733</v>
      </c>
      <c r="C620" s="2">
        <v>910</v>
      </c>
      <c r="D620" s="2">
        <v>21.3</v>
      </c>
      <c r="E620" s="2">
        <v>7.04</v>
      </c>
      <c r="F620" s="2">
        <v>410</v>
      </c>
      <c r="G620" s="2">
        <v>0.32</v>
      </c>
      <c r="H620" s="2">
        <v>7.1</v>
      </c>
      <c r="I620" s="2">
        <v>220</v>
      </c>
      <c r="K620" s="2">
        <v>0.041</v>
      </c>
      <c r="L620" s="2">
        <v>8.26</v>
      </c>
      <c r="M620" s="2">
        <v>0.41</v>
      </c>
      <c r="P620" s="2">
        <v>0.005</v>
      </c>
      <c r="T620" s="2">
        <v>0.6</v>
      </c>
      <c r="U620" s="2">
        <v>5.3</v>
      </c>
      <c r="V620" s="2">
        <v>7.3</v>
      </c>
      <c r="X620" s="2">
        <v>44.8</v>
      </c>
      <c r="Y620" s="2">
        <v>0.002</v>
      </c>
      <c r="AA620" s="2">
        <v>25.2</v>
      </c>
      <c r="AC620" s="2">
        <v>0.797</v>
      </c>
      <c r="AE620" s="2">
        <v>7.76</v>
      </c>
      <c r="AG620" s="2">
        <v>0.05</v>
      </c>
      <c r="AH620" s="2">
        <v>0.4</v>
      </c>
      <c r="AJ620" s="2">
        <v>257</v>
      </c>
      <c r="AL620" s="2">
        <v>0.003</v>
      </c>
      <c r="AM620" s="2">
        <v>0.01</v>
      </c>
    </row>
    <row r="621" spans="1:37" ht="12.75">
      <c r="A621" s="2" t="s">
        <v>76</v>
      </c>
      <c r="B621" s="2">
        <v>36982</v>
      </c>
      <c r="H621" s="2">
        <v>11</v>
      </c>
      <c r="I621" s="2">
        <v>214</v>
      </c>
      <c r="K621" s="2">
        <v>0.05</v>
      </c>
      <c r="L621" s="2">
        <v>8.3</v>
      </c>
      <c r="M621" s="2">
        <v>0.293</v>
      </c>
      <c r="P621" s="2">
        <v>0.03</v>
      </c>
      <c r="T621" s="2">
        <v>7.5</v>
      </c>
      <c r="V621" s="2">
        <v>19.21</v>
      </c>
      <c r="X621" s="2">
        <v>46</v>
      </c>
      <c r="Y621" s="2">
        <v>0.003</v>
      </c>
      <c r="AA621" s="2">
        <v>24.8</v>
      </c>
      <c r="AC621" s="2">
        <v>0.803</v>
      </c>
      <c r="AE621" s="2">
        <v>8.27</v>
      </c>
      <c r="AG621" s="2">
        <v>0.017</v>
      </c>
      <c r="AH621" s="2">
        <v>0.23</v>
      </c>
      <c r="AI621" s="2">
        <v>2</v>
      </c>
      <c r="AJ621" s="2">
        <v>260</v>
      </c>
      <c r="AK621" s="2">
        <v>2</v>
      </c>
    </row>
    <row r="622" spans="1:38" ht="12.75">
      <c r="A622" s="2" t="s">
        <v>76</v>
      </c>
      <c r="B622" s="2">
        <v>38509</v>
      </c>
      <c r="C622" s="2">
        <v>1205</v>
      </c>
      <c r="D622" s="2">
        <v>21.2</v>
      </c>
      <c r="E622" s="2">
        <v>6.94</v>
      </c>
      <c r="F622" s="2">
        <v>424</v>
      </c>
      <c r="G622" s="2">
        <v>0.59</v>
      </c>
      <c r="I622" s="2">
        <v>218</v>
      </c>
      <c r="L622" s="2">
        <v>8.63</v>
      </c>
      <c r="M622" s="2">
        <v>0.433</v>
      </c>
      <c r="P622" s="2">
        <v>0.032</v>
      </c>
      <c r="V622" s="2">
        <v>0.85</v>
      </c>
      <c r="X622" s="2">
        <v>47.7</v>
      </c>
      <c r="AA622" s="2">
        <v>21.9</v>
      </c>
      <c r="AC622" s="2">
        <v>0.94</v>
      </c>
      <c r="AE622" s="2">
        <v>8.39</v>
      </c>
      <c r="AG622" s="2">
        <v>0.022</v>
      </c>
      <c r="AH622" s="2">
        <v>0.23</v>
      </c>
      <c r="AJ622" s="2">
        <v>205</v>
      </c>
      <c r="AL622" s="2">
        <v>0.0035</v>
      </c>
    </row>
    <row r="623" spans="1:38" ht="12.75">
      <c r="A623" s="2" t="s">
        <v>76</v>
      </c>
      <c r="B623" s="2">
        <v>38086</v>
      </c>
      <c r="C623" s="2">
        <v>1010</v>
      </c>
      <c r="D623" s="2">
        <v>21</v>
      </c>
      <c r="E623" s="2">
        <v>7.05</v>
      </c>
      <c r="F623" s="2">
        <v>406</v>
      </c>
      <c r="G623" s="2">
        <v>0.29</v>
      </c>
      <c r="H623" s="2">
        <v>17.2</v>
      </c>
      <c r="I623" s="2">
        <v>220</v>
      </c>
      <c r="K623" s="2">
        <v>0.04</v>
      </c>
      <c r="L623" s="2">
        <v>7.74</v>
      </c>
      <c r="M623" s="2">
        <v>0.34</v>
      </c>
      <c r="V623" s="2">
        <v>5.75</v>
      </c>
      <c r="X623" s="2">
        <v>45</v>
      </c>
      <c r="AA623" s="2">
        <v>25.1</v>
      </c>
      <c r="AC623" s="2">
        <v>0.727</v>
      </c>
      <c r="AE623" s="2">
        <v>8</v>
      </c>
      <c r="AG623" s="2">
        <v>0.035</v>
      </c>
      <c r="AH623" s="2">
        <v>0.3</v>
      </c>
      <c r="AJ623" s="2">
        <v>279</v>
      </c>
      <c r="AL623" s="2">
        <v>0.0003</v>
      </c>
    </row>
    <row r="624" spans="1:37" ht="12.75">
      <c r="A624" s="2" t="s">
        <v>49</v>
      </c>
      <c r="B624" s="2">
        <v>36867</v>
      </c>
      <c r="C624" s="2">
        <v>1020</v>
      </c>
      <c r="D624" s="2">
        <v>20.8</v>
      </c>
      <c r="E624" s="2">
        <v>7.5</v>
      </c>
      <c r="F624" s="2">
        <v>187</v>
      </c>
      <c r="G624" s="2">
        <v>5.52</v>
      </c>
      <c r="H624" s="2">
        <v>0.2</v>
      </c>
      <c r="I624" s="2">
        <v>85.2</v>
      </c>
      <c r="K624" s="2">
        <v>0.02</v>
      </c>
      <c r="L624" s="2">
        <v>4.2</v>
      </c>
      <c r="M624" s="2">
        <v>0.02</v>
      </c>
      <c r="P624" s="2">
        <v>0.09</v>
      </c>
      <c r="T624" s="2">
        <v>0.8</v>
      </c>
      <c r="U624" s="2">
        <v>3.2</v>
      </c>
      <c r="V624" s="2">
        <v>14.69</v>
      </c>
      <c r="X624" s="2">
        <v>35</v>
      </c>
      <c r="Y624" s="2">
        <v>0.003</v>
      </c>
      <c r="AA624" s="2">
        <v>1.15</v>
      </c>
      <c r="AC624" s="2">
        <v>0.541</v>
      </c>
      <c r="AE624" s="2">
        <v>2.32</v>
      </c>
      <c r="AG624" s="2">
        <v>0.058</v>
      </c>
      <c r="AH624" s="2">
        <v>0.04</v>
      </c>
      <c r="AI624" s="2">
        <v>0.7</v>
      </c>
      <c r="AJ624" s="2">
        <v>110</v>
      </c>
      <c r="AK624" s="2">
        <v>0.7</v>
      </c>
    </row>
    <row r="625" spans="1:37" ht="12.75">
      <c r="A625" s="2" t="s">
        <v>49</v>
      </c>
      <c r="B625" s="2">
        <v>36957</v>
      </c>
      <c r="C625" s="2">
        <v>1150</v>
      </c>
      <c r="D625" s="2">
        <v>21</v>
      </c>
      <c r="E625" s="2">
        <v>7.49</v>
      </c>
      <c r="F625" s="2">
        <v>185</v>
      </c>
      <c r="G625" s="2">
        <v>6.47</v>
      </c>
      <c r="H625" s="2">
        <v>0.6</v>
      </c>
      <c r="I625" s="2">
        <v>86</v>
      </c>
      <c r="K625" s="2">
        <v>0.02</v>
      </c>
      <c r="L625" s="2">
        <v>4.6</v>
      </c>
      <c r="M625" s="2">
        <v>0.086</v>
      </c>
      <c r="P625" s="2">
        <v>0.09</v>
      </c>
      <c r="T625" s="2">
        <v>1</v>
      </c>
      <c r="U625" s="2">
        <v>12.5</v>
      </c>
      <c r="V625" s="2">
        <v>6.21</v>
      </c>
      <c r="X625" s="2">
        <v>34.4</v>
      </c>
      <c r="Y625" s="2">
        <v>0.003</v>
      </c>
      <c r="AA625" s="2">
        <v>1.1</v>
      </c>
      <c r="AC625" s="2">
        <v>0.457</v>
      </c>
      <c r="AE625" s="2">
        <v>2.07</v>
      </c>
      <c r="AG625" s="2">
        <v>0.057</v>
      </c>
      <c r="AH625" s="2">
        <v>0.04</v>
      </c>
      <c r="AI625" s="2">
        <v>0.7</v>
      </c>
      <c r="AJ625" s="2">
        <v>110</v>
      </c>
      <c r="AK625" s="2">
        <v>0.7</v>
      </c>
    </row>
    <row r="626" spans="1:37" ht="12.75">
      <c r="A626" s="2" t="s">
        <v>49</v>
      </c>
      <c r="B626" s="2">
        <v>37047</v>
      </c>
      <c r="C626" s="2">
        <v>1530</v>
      </c>
      <c r="D626" s="2">
        <v>21.4</v>
      </c>
      <c r="E626" s="2">
        <v>7.44</v>
      </c>
      <c r="F626" s="2">
        <v>186</v>
      </c>
      <c r="G626" s="2">
        <v>5.98</v>
      </c>
      <c r="H626" s="2">
        <v>0.4</v>
      </c>
      <c r="I626" s="2">
        <v>86</v>
      </c>
      <c r="K626" s="2">
        <v>0.02</v>
      </c>
      <c r="L626" s="2">
        <v>4.4</v>
      </c>
      <c r="M626" s="2">
        <v>0.091</v>
      </c>
      <c r="P626" s="2">
        <v>0.04</v>
      </c>
      <c r="T626" s="2">
        <v>1.5</v>
      </c>
      <c r="U626" s="2">
        <v>1.4</v>
      </c>
      <c r="V626" s="2">
        <v>0.98</v>
      </c>
      <c r="X626" s="2">
        <v>35</v>
      </c>
      <c r="Y626" s="2">
        <v>0.003</v>
      </c>
      <c r="AA626" s="2">
        <v>1.1</v>
      </c>
      <c r="AC626" s="2">
        <v>0.494</v>
      </c>
      <c r="AE626" s="2">
        <v>2.14</v>
      </c>
      <c r="AG626" s="2">
        <v>0.065</v>
      </c>
      <c r="AH626" s="2">
        <v>0.04</v>
      </c>
      <c r="AI626" s="2">
        <v>0.7</v>
      </c>
      <c r="AJ626" s="2">
        <v>124</v>
      </c>
      <c r="AK626" s="2">
        <v>0.7</v>
      </c>
    </row>
    <row r="627" spans="1:37" ht="12.75">
      <c r="A627" s="2" t="s">
        <v>49</v>
      </c>
      <c r="B627" s="2">
        <v>36867</v>
      </c>
      <c r="C627" s="2">
        <v>1020</v>
      </c>
      <c r="H627" s="2">
        <v>0.2</v>
      </c>
      <c r="I627" s="2">
        <v>85.2</v>
      </c>
      <c r="K627" s="2">
        <v>0.02</v>
      </c>
      <c r="L627" s="2">
        <v>4.3</v>
      </c>
      <c r="M627" s="2">
        <v>0.023</v>
      </c>
      <c r="P627" s="2">
        <v>0.09</v>
      </c>
      <c r="T627" s="2">
        <v>0.8</v>
      </c>
      <c r="U627" s="2">
        <v>2.8</v>
      </c>
      <c r="V627" s="2">
        <v>3.42</v>
      </c>
      <c r="X627" s="2">
        <v>34.3</v>
      </c>
      <c r="Y627" s="2">
        <v>0.003</v>
      </c>
      <c r="AA627" s="2">
        <v>1.07</v>
      </c>
      <c r="AC627" s="2">
        <v>0.463</v>
      </c>
      <c r="AE627" s="2">
        <v>2.07</v>
      </c>
      <c r="AG627" s="2">
        <v>0.062</v>
      </c>
      <c r="AH627" s="2">
        <v>0.04</v>
      </c>
      <c r="AI627" s="2">
        <v>0.7</v>
      </c>
      <c r="AJ627" s="2">
        <v>112</v>
      </c>
      <c r="AK627" s="2">
        <v>0.7</v>
      </c>
    </row>
    <row r="628" spans="1:37" ht="12.75">
      <c r="A628" s="2" t="s">
        <v>49</v>
      </c>
      <c r="B628" s="2">
        <v>37139</v>
      </c>
      <c r="C628" s="2">
        <v>1420</v>
      </c>
      <c r="D628" s="2">
        <v>21.3</v>
      </c>
      <c r="E628" s="2">
        <v>7.39</v>
      </c>
      <c r="F628" s="2">
        <v>184</v>
      </c>
      <c r="G628" s="2">
        <v>6.51</v>
      </c>
      <c r="H628" s="2">
        <v>0.2</v>
      </c>
      <c r="I628" s="2">
        <v>84.5</v>
      </c>
      <c r="K628" s="2">
        <v>0.02</v>
      </c>
      <c r="L628" s="2">
        <v>3.5</v>
      </c>
      <c r="M628" s="2">
        <v>0.085</v>
      </c>
      <c r="P628" s="2">
        <v>0.08</v>
      </c>
      <c r="T628" s="2">
        <v>1</v>
      </c>
      <c r="U628" s="2">
        <v>1</v>
      </c>
      <c r="V628" s="2">
        <v>1</v>
      </c>
      <c r="X628" s="2">
        <v>36.1</v>
      </c>
      <c r="Y628" s="2">
        <v>0.002</v>
      </c>
      <c r="AA628" s="2">
        <v>1.19</v>
      </c>
      <c r="AC628" s="2">
        <v>0.459</v>
      </c>
      <c r="AE628" s="2">
        <v>3.28</v>
      </c>
      <c r="AG628" s="2">
        <v>0.057</v>
      </c>
      <c r="AH628" s="2">
        <v>0.13</v>
      </c>
      <c r="AI628" s="2">
        <v>0.7</v>
      </c>
      <c r="AJ628" s="2">
        <v>128</v>
      </c>
      <c r="AK628" s="2">
        <v>0.7</v>
      </c>
    </row>
    <row r="629" spans="1:39" ht="12.75">
      <c r="A629" s="2" t="s">
        <v>49</v>
      </c>
      <c r="B629" s="2">
        <v>37229</v>
      </c>
      <c r="C629" s="2">
        <v>1300</v>
      </c>
      <c r="D629" s="2">
        <v>21.4</v>
      </c>
      <c r="E629" s="2">
        <v>7.46</v>
      </c>
      <c r="F629" s="2">
        <v>184</v>
      </c>
      <c r="G629" s="2">
        <v>6.57</v>
      </c>
      <c r="H629" s="2">
        <v>0.2</v>
      </c>
      <c r="I629" s="2">
        <v>86.4</v>
      </c>
      <c r="K629" s="2">
        <v>0.02</v>
      </c>
      <c r="L629" s="2">
        <v>3.3</v>
      </c>
      <c r="M629" s="2">
        <v>0.065</v>
      </c>
      <c r="P629" s="2">
        <v>0.08</v>
      </c>
      <c r="T629" s="2">
        <v>2.2</v>
      </c>
      <c r="U629" s="2">
        <v>3.4</v>
      </c>
      <c r="V629" s="2">
        <v>3.72</v>
      </c>
      <c r="X629" s="2">
        <v>33.3</v>
      </c>
      <c r="Y629" s="2">
        <v>0.003</v>
      </c>
      <c r="AA629" s="2">
        <v>1.03</v>
      </c>
      <c r="AC629" s="2">
        <v>0.424</v>
      </c>
      <c r="AE629" s="2">
        <v>2.33</v>
      </c>
      <c r="AG629" s="2">
        <v>0.064</v>
      </c>
      <c r="AH629" s="2">
        <v>0.05</v>
      </c>
      <c r="AI629" s="2">
        <v>0.7</v>
      </c>
      <c r="AJ629" s="2">
        <v>126</v>
      </c>
      <c r="AK629" s="2">
        <v>0.7</v>
      </c>
      <c r="AL629" s="2">
        <v>0.002</v>
      </c>
      <c r="AM629" s="2">
        <v>0.005</v>
      </c>
    </row>
    <row r="630" spans="1:41" ht="12.75">
      <c r="A630" s="2" t="s">
        <v>49</v>
      </c>
      <c r="B630" s="2">
        <v>37327</v>
      </c>
      <c r="C630" s="2">
        <v>1350</v>
      </c>
      <c r="D630" s="2">
        <v>21.2</v>
      </c>
      <c r="E630" s="2">
        <v>7.54</v>
      </c>
      <c r="F630" s="2">
        <v>190</v>
      </c>
      <c r="G630" s="2">
        <v>6.14</v>
      </c>
      <c r="H630" s="2">
        <v>0.4</v>
      </c>
      <c r="I630" s="2">
        <v>92.4</v>
      </c>
      <c r="K630" s="2">
        <v>0.02</v>
      </c>
      <c r="L630" s="2">
        <v>3.21</v>
      </c>
      <c r="M630" s="2">
        <v>0.081</v>
      </c>
      <c r="P630" s="2">
        <v>0.092</v>
      </c>
      <c r="T630" s="2">
        <v>2.4</v>
      </c>
      <c r="U630" s="2">
        <v>0.3</v>
      </c>
      <c r="V630" s="2">
        <v>0.38</v>
      </c>
      <c r="X630" s="2">
        <v>34.2</v>
      </c>
      <c r="Y630" s="2">
        <v>0.001</v>
      </c>
      <c r="AA630" s="2">
        <v>1.2</v>
      </c>
      <c r="AC630" s="2">
        <v>0.573</v>
      </c>
      <c r="AE630" s="2">
        <v>2.6</v>
      </c>
      <c r="AG630" s="2">
        <v>0.066</v>
      </c>
      <c r="AH630" s="2">
        <v>0.043</v>
      </c>
      <c r="AJ630" s="2">
        <v>118</v>
      </c>
      <c r="AL630" s="2">
        <v>0.0005</v>
      </c>
      <c r="AM630" s="2">
        <v>0.023</v>
      </c>
      <c r="AN630" s="2">
        <v>0.005</v>
      </c>
      <c r="AO630" s="2">
        <v>0.005</v>
      </c>
    </row>
    <row r="631" spans="1:41" ht="12.75">
      <c r="A631" s="2" t="s">
        <v>49</v>
      </c>
      <c r="B631" s="2">
        <v>37411</v>
      </c>
      <c r="C631" s="2">
        <v>1415</v>
      </c>
      <c r="D631" s="2">
        <v>21.3</v>
      </c>
      <c r="E631" s="2">
        <v>7.18</v>
      </c>
      <c r="F631" s="2">
        <v>191</v>
      </c>
      <c r="G631" s="2">
        <v>6.2</v>
      </c>
      <c r="H631" s="2">
        <v>0.1</v>
      </c>
      <c r="I631" s="2">
        <v>85.6</v>
      </c>
      <c r="K631" s="2">
        <v>0.02</v>
      </c>
      <c r="L631" s="2">
        <v>3.76</v>
      </c>
      <c r="M631" s="2">
        <v>0.098</v>
      </c>
      <c r="P631" s="2">
        <v>0.085</v>
      </c>
      <c r="T631" s="2">
        <v>2.5</v>
      </c>
      <c r="U631" s="2">
        <v>0.3</v>
      </c>
      <c r="V631" s="2">
        <v>0.38</v>
      </c>
      <c r="X631" s="2">
        <v>32.6</v>
      </c>
      <c r="Y631" s="2">
        <v>0.001</v>
      </c>
      <c r="AA631" s="2">
        <v>1.11</v>
      </c>
      <c r="AC631" s="2">
        <v>0.393</v>
      </c>
      <c r="AE631" s="2">
        <v>2.07</v>
      </c>
      <c r="AG631" s="2">
        <v>0.053</v>
      </c>
      <c r="AH631" s="2">
        <v>0.085</v>
      </c>
      <c r="AJ631" s="2">
        <v>130</v>
      </c>
      <c r="AL631" s="2">
        <v>0.0001</v>
      </c>
      <c r="AM631" s="2">
        <v>0.023</v>
      </c>
      <c r="AN631" s="2">
        <v>0.005</v>
      </c>
      <c r="AO631" s="2">
        <v>0.005</v>
      </c>
    </row>
    <row r="632" spans="1:39" ht="12.75">
      <c r="A632" s="2" t="s">
        <v>49</v>
      </c>
      <c r="B632" s="2">
        <v>37593</v>
      </c>
      <c r="C632" s="2">
        <v>1440</v>
      </c>
      <c r="D632" s="2">
        <v>21.2</v>
      </c>
      <c r="E632" s="2">
        <v>7.35</v>
      </c>
      <c r="F632" s="2">
        <v>191</v>
      </c>
      <c r="G632" s="2">
        <v>6.29</v>
      </c>
      <c r="H632" s="2">
        <v>0.5</v>
      </c>
      <c r="I632" s="2">
        <v>81.8</v>
      </c>
      <c r="K632" s="2">
        <v>0.037</v>
      </c>
      <c r="L632" s="2">
        <v>3.33</v>
      </c>
      <c r="M632" s="2">
        <v>0.09</v>
      </c>
      <c r="P632" s="2">
        <v>0.09</v>
      </c>
      <c r="T632" s="2">
        <v>1.8</v>
      </c>
      <c r="U632" s="2">
        <v>0.9</v>
      </c>
      <c r="V632" s="2">
        <v>2</v>
      </c>
      <c r="X632" s="2">
        <v>35.1</v>
      </c>
      <c r="Y632" s="2">
        <v>0.003</v>
      </c>
      <c r="AA632" s="2">
        <v>1.13</v>
      </c>
      <c r="AC632" s="2">
        <v>0.37</v>
      </c>
      <c r="AE632" s="2">
        <v>2.19</v>
      </c>
      <c r="AG632" s="2">
        <v>0.06</v>
      </c>
      <c r="AH632" s="2">
        <v>0.2</v>
      </c>
      <c r="AJ632" s="2">
        <v>124</v>
      </c>
      <c r="AL632" s="2">
        <v>0.003</v>
      </c>
      <c r="AM632" s="2">
        <v>0.01</v>
      </c>
    </row>
    <row r="633" spans="1:41" ht="12.75">
      <c r="A633" s="2" t="s">
        <v>49</v>
      </c>
      <c r="B633" s="2">
        <v>37503</v>
      </c>
      <c r="C633" s="2">
        <v>1310</v>
      </c>
      <c r="D633" s="2">
        <v>21.2</v>
      </c>
      <c r="E633" s="2">
        <v>7.35</v>
      </c>
      <c r="F633" s="2">
        <v>187</v>
      </c>
      <c r="G633" s="2">
        <v>6.78</v>
      </c>
      <c r="H633" s="2">
        <v>0.1</v>
      </c>
      <c r="I633" s="2">
        <v>87.8</v>
      </c>
      <c r="K633" s="2">
        <v>0.02</v>
      </c>
      <c r="L633" s="2">
        <v>3.24</v>
      </c>
      <c r="M633" s="2">
        <v>0.046</v>
      </c>
      <c r="P633" s="2">
        <v>0.072</v>
      </c>
      <c r="T633" s="2">
        <v>2</v>
      </c>
      <c r="U633" s="2">
        <v>0.3</v>
      </c>
      <c r="V633" s="2">
        <v>0.38</v>
      </c>
      <c r="X633" s="2">
        <v>36.9</v>
      </c>
      <c r="Y633" s="2">
        <v>0.003</v>
      </c>
      <c r="AA633" s="2">
        <v>1.2</v>
      </c>
      <c r="AC633" s="2">
        <v>0.52</v>
      </c>
      <c r="AE633" s="2">
        <v>2.11</v>
      </c>
      <c r="AG633" s="2">
        <v>0.054</v>
      </c>
      <c r="AH633" s="2">
        <v>0.122</v>
      </c>
      <c r="AJ633" s="2">
        <v>120</v>
      </c>
      <c r="AL633" s="2">
        <v>0.0005</v>
      </c>
      <c r="AM633" s="2">
        <v>0.023</v>
      </c>
      <c r="AN633" s="2">
        <v>0.005</v>
      </c>
      <c r="AO633" s="2">
        <v>0.005</v>
      </c>
    </row>
    <row r="634" spans="1:39" ht="12.75">
      <c r="A634" s="2" t="s">
        <v>49</v>
      </c>
      <c r="B634" s="2">
        <v>37685</v>
      </c>
      <c r="C634" s="2">
        <v>1230</v>
      </c>
      <c r="D634" s="2">
        <v>21.3</v>
      </c>
      <c r="E634" s="2">
        <v>7.38</v>
      </c>
      <c r="F634" s="2">
        <v>194</v>
      </c>
      <c r="G634" s="2">
        <v>6.64</v>
      </c>
      <c r="H634" s="2">
        <v>0.4</v>
      </c>
      <c r="I634" s="2">
        <v>95.9</v>
      </c>
      <c r="K634" s="2">
        <v>0.038</v>
      </c>
      <c r="L634" s="2">
        <v>3.44</v>
      </c>
      <c r="M634" s="2">
        <v>0.09</v>
      </c>
      <c r="P634" s="2">
        <v>0.085</v>
      </c>
      <c r="T634" s="2">
        <v>2.1</v>
      </c>
      <c r="U634" s="2">
        <v>1.1</v>
      </c>
      <c r="V634" s="2">
        <v>3.4</v>
      </c>
      <c r="X634" s="2">
        <v>36.9</v>
      </c>
      <c r="Y634" s="2">
        <v>0.002</v>
      </c>
      <c r="AA634" s="2">
        <v>1.2</v>
      </c>
      <c r="AC634" s="2">
        <v>0.48</v>
      </c>
      <c r="AE634" s="2">
        <v>2.28</v>
      </c>
      <c r="AG634" s="2">
        <v>0.8</v>
      </c>
      <c r="AH634" s="2">
        <v>0.3</v>
      </c>
      <c r="AJ634" s="2">
        <v>129</v>
      </c>
      <c r="AL634" s="2">
        <v>0.003</v>
      </c>
      <c r="AM634" s="2">
        <v>0.01</v>
      </c>
    </row>
    <row r="635" spans="1:38" ht="12.75">
      <c r="A635" s="2" t="s">
        <v>49</v>
      </c>
      <c r="B635" s="2">
        <v>37775</v>
      </c>
      <c r="C635" s="2">
        <v>1420</v>
      </c>
      <c r="D635" s="2">
        <v>21.3</v>
      </c>
      <c r="E635" s="2">
        <v>7.33</v>
      </c>
      <c r="F635" s="2">
        <v>178</v>
      </c>
      <c r="G635" s="2">
        <v>7.87</v>
      </c>
      <c r="H635" s="2">
        <v>0.1</v>
      </c>
      <c r="I635" s="2">
        <v>86.3</v>
      </c>
      <c r="K635" s="2">
        <v>0.04</v>
      </c>
      <c r="L635" s="2">
        <v>3.4</v>
      </c>
      <c r="M635" s="2">
        <v>0.14</v>
      </c>
      <c r="P635" s="2">
        <v>0.067</v>
      </c>
      <c r="U635" s="2">
        <v>1.3</v>
      </c>
      <c r="V635" s="2">
        <v>2.8</v>
      </c>
      <c r="X635" s="2">
        <v>32.1</v>
      </c>
      <c r="AA635" s="2">
        <v>1</v>
      </c>
      <c r="AC635" s="2">
        <v>0.38</v>
      </c>
      <c r="AE635" s="2">
        <v>1.94</v>
      </c>
      <c r="AG635" s="2">
        <v>0.06</v>
      </c>
      <c r="AH635" s="2">
        <v>0.1</v>
      </c>
      <c r="AJ635" s="2">
        <v>115</v>
      </c>
      <c r="AL635" s="2">
        <v>0.003</v>
      </c>
    </row>
    <row r="636" spans="1:38" ht="12.75">
      <c r="A636" s="2" t="s">
        <v>49</v>
      </c>
      <c r="B636" s="2">
        <v>37957</v>
      </c>
      <c r="C636" s="2">
        <v>1530</v>
      </c>
      <c r="D636" s="2">
        <v>21.2</v>
      </c>
      <c r="E636" s="2">
        <v>6.97</v>
      </c>
      <c r="F636" s="2">
        <v>182</v>
      </c>
      <c r="G636" s="2">
        <v>7.01</v>
      </c>
      <c r="I636" s="2">
        <v>88</v>
      </c>
      <c r="K636" s="2">
        <v>0.04</v>
      </c>
      <c r="L636" s="2">
        <v>3.24</v>
      </c>
      <c r="M636" s="2">
        <v>0.08</v>
      </c>
      <c r="V636" s="2">
        <v>2.35</v>
      </c>
      <c r="X636" s="2">
        <v>35</v>
      </c>
      <c r="AA636" s="2">
        <v>1.16</v>
      </c>
      <c r="AC636" s="2">
        <v>0.29</v>
      </c>
      <c r="AE636" s="2">
        <v>2.02</v>
      </c>
      <c r="AH636" s="2">
        <v>0.11</v>
      </c>
      <c r="AJ636" s="2">
        <v>102</v>
      </c>
      <c r="AL636" s="2">
        <v>0.0003</v>
      </c>
    </row>
    <row r="637" spans="1:38" ht="12.75">
      <c r="A637" s="2" t="s">
        <v>49</v>
      </c>
      <c r="B637" s="2">
        <v>38232</v>
      </c>
      <c r="C637" s="2">
        <v>1325</v>
      </c>
      <c r="D637" s="2">
        <v>21.4</v>
      </c>
      <c r="E637" s="2">
        <v>7.6</v>
      </c>
      <c r="F637" s="2">
        <v>184</v>
      </c>
      <c r="G637" s="2">
        <v>7.52</v>
      </c>
      <c r="I637" s="2">
        <v>89.7</v>
      </c>
      <c r="K637" s="2">
        <v>0.047</v>
      </c>
      <c r="L637" s="2">
        <v>3.66</v>
      </c>
      <c r="M637" s="2">
        <v>0.14</v>
      </c>
      <c r="V637" s="2">
        <v>0.85</v>
      </c>
      <c r="X637" s="2">
        <v>33.5</v>
      </c>
      <c r="AA637" s="2">
        <v>1.09</v>
      </c>
      <c r="AC637" s="2">
        <v>0.38</v>
      </c>
      <c r="AE637" s="2">
        <v>2.19</v>
      </c>
      <c r="AH637" s="2">
        <v>0.33</v>
      </c>
      <c r="AJ637" s="2">
        <v>104</v>
      </c>
      <c r="AL637" s="2">
        <v>0.0003</v>
      </c>
    </row>
    <row r="638" spans="1:38" ht="12.75">
      <c r="A638" s="2" t="s">
        <v>49</v>
      </c>
      <c r="B638" s="2">
        <v>38140</v>
      </c>
      <c r="C638" s="2">
        <v>1325</v>
      </c>
      <c r="D638" s="2">
        <v>21.2</v>
      </c>
      <c r="E638" s="2">
        <v>7.59</v>
      </c>
      <c r="F638" s="2">
        <v>189</v>
      </c>
      <c r="G638" s="2">
        <v>6.72</v>
      </c>
      <c r="I638" s="2">
        <v>91.2</v>
      </c>
      <c r="K638" s="2">
        <v>0.04</v>
      </c>
      <c r="L638" s="2">
        <v>3.49</v>
      </c>
      <c r="M638" s="2">
        <v>0.09</v>
      </c>
      <c r="V638" s="2">
        <v>1.53</v>
      </c>
      <c r="X638" s="2">
        <v>36</v>
      </c>
      <c r="AA638" s="2">
        <v>1.22</v>
      </c>
      <c r="AC638" s="2">
        <v>0.553</v>
      </c>
      <c r="AE638" s="2">
        <v>2.18</v>
      </c>
      <c r="AH638" s="2">
        <v>0.26</v>
      </c>
      <c r="AJ638" s="2">
        <v>124</v>
      </c>
      <c r="AL638" s="2">
        <v>0.0003</v>
      </c>
    </row>
    <row r="639" spans="1:38" ht="12.75">
      <c r="A639" s="2" t="s">
        <v>49</v>
      </c>
      <c r="B639" s="2">
        <v>38048</v>
      </c>
      <c r="C639" s="2">
        <v>1310</v>
      </c>
      <c r="D639" s="2">
        <v>21.2</v>
      </c>
      <c r="E639" s="2">
        <v>7.58</v>
      </c>
      <c r="F639" s="2">
        <v>189</v>
      </c>
      <c r="G639" s="2">
        <v>6.49</v>
      </c>
      <c r="H639" s="2">
        <v>0.2</v>
      </c>
      <c r="I639" s="2">
        <v>90.1</v>
      </c>
      <c r="K639" s="2">
        <v>0.04</v>
      </c>
      <c r="L639" s="2">
        <v>3.71</v>
      </c>
      <c r="M639" s="2">
        <v>0.05</v>
      </c>
      <c r="V639" s="2">
        <v>5.2</v>
      </c>
      <c r="X639" s="2">
        <v>39.9</v>
      </c>
      <c r="AA639" s="2">
        <v>1.35</v>
      </c>
      <c r="AC639" s="2">
        <v>0.46</v>
      </c>
      <c r="AE639" s="2">
        <v>2.52</v>
      </c>
      <c r="AG639" s="2">
        <v>0.1</v>
      </c>
      <c r="AH639" s="2">
        <v>0.11</v>
      </c>
      <c r="AJ639" s="2">
        <v>116</v>
      </c>
      <c r="AL639" s="2">
        <v>0.0003</v>
      </c>
    </row>
    <row r="640" spans="1:39" ht="12.75">
      <c r="A640" s="2" t="s">
        <v>49</v>
      </c>
      <c r="B640" s="2">
        <v>37591</v>
      </c>
      <c r="H640" s="2">
        <v>0.1</v>
      </c>
      <c r="I640" s="2">
        <v>82</v>
      </c>
      <c r="K640" s="2">
        <v>0.037</v>
      </c>
      <c r="L640" s="2">
        <v>3.41</v>
      </c>
      <c r="M640" s="2">
        <v>0.12</v>
      </c>
      <c r="P640" s="2">
        <v>0.09</v>
      </c>
      <c r="V640" s="2">
        <v>1.9</v>
      </c>
      <c r="X640" s="2">
        <v>34.5</v>
      </c>
      <c r="Y640" s="2">
        <v>0.003</v>
      </c>
      <c r="AA640" s="2">
        <v>1.12</v>
      </c>
      <c r="AC640" s="2">
        <v>0.38</v>
      </c>
      <c r="AE640" s="2">
        <v>2.21</v>
      </c>
      <c r="AG640" s="2">
        <v>0.07</v>
      </c>
      <c r="AH640" s="2">
        <v>0.1</v>
      </c>
      <c r="AJ640" s="2">
        <v>129</v>
      </c>
      <c r="AL640" s="2">
        <v>0.003</v>
      </c>
      <c r="AM640" s="2">
        <v>0.01</v>
      </c>
    </row>
    <row r="641" spans="1:39" ht="12.75">
      <c r="A641" s="2" t="s">
        <v>49</v>
      </c>
      <c r="B641" s="2">
        <v>37681</v>
      </c>
      <c r="H641" s="2">
        <v>0.3</v>
      </c>
      <c r="I641" s="2">
        <v>93.9</v>
      </c>
      <c r="K641" s="2">
        <v>0.046</v>
      </c>
      <c r="L641" s="2">
        <v>3.7</v>
      </c>
      <c r="M641" s="2">
        <v>0.08</v>
      </c>
      <c r="P641" s="2">
        <v>0.089</v>
      </c>
      <c r="U641" s="2">
        <v>0.8</v>
      </c>
      <c r="V641" s="2">
        <v>1.4</v>
      </c>
      <c r="X641" s="2">
        <v>36</v>
      </c>
      <c r="Y641" s="2">
        <v>0.002</v>
      </c>
      <c r="AA641" s="2">
        <v>1.13</v>
      </c>
      <c r="AC641" s="2">
        <v>0.33</v>
      </c>
      <c r="AE641" s="2">
        <v>2.08</v>
      </c>
      <c r="AG641" s="2">
        <v>0.09</v>
      </c>
      <c r="AH641" s="2">
        <v>0.1</v>
      </c>
      <c r="AJ641" s="2">
        <v>107</v>
      </c>
      <c r="AL641" s="2">
        <v>0.003</v>
      </c>
      <c r="AM641" s="2">
        <v>0.01</v>
      </c>
    </row>
    <row r="642" spans="1:38" ht="12.75">
      <c r="A642" s="2" t="s">
        <v>49</v>
      </c>
      <c r="B642" s="2">
        <v>37869</v>
      </c>
      <c r="C642" s="2">
        <v>1315</v>
      </c>
      <c r="D642" s="2">
        <v>21.3</v>
      </c>
      <c r="E642" s="2">
        <v>6.93</v>
      </c>
      <c r="F642" s="2">
        <v>184</v>
      </c>
      <c r="G642" s="2">
        <v>7.29</v>
      </c>
      <c r="H642" s="2">
        <v>0.1</v>
      </c>
      <c r="I642" s="2">
        <v>91.4</v>
      </c>
      <c r="K642" s="2">
        <v>0.042</v>
      </c>
      <c r="L642" s="2">
        <v>3.35</v>
      </c>
      <c r="M642" s="2">
        <v>0.1</v>
      </c>
      <c r="U642" s="2">
        <v>25.7</v>
      </c>
      <c r="V642" s="2">
        <v>25.4</v>
      </c>
      <c r="X642" s="2">
        <v>33.7</v>
      </c>
      <c r="AA642" s="2">
        <v>1.05</v>
      </c>
      <c r="AC642" s="2">
        <v>0.38</v>
      </c>
      <c r="AE642" s="2">
        <v>1.89</v>
      </c>
      <c r="AH642" s="2">
        <v>0.38</v>
      </c>
      <c r="AJ642" s="2">
        <v>113</v>
      </c>
      <c r="AL642" s="2">
        <v>0.003</v>
      </c>
    </row>
    <row r="643" spans="1:37" ht="12.75">
      <c r="A643" s="2" t="s">
        <v>75</v>
      </c>
      <c r="B643" s="2">
        <v>36914</v>
      </c>
      <c r="C643" s="2">
        <v>1220</v>
      </c>
      <c r="D643" s="2">
        <v>23.5</v>
      </c>
      <c r="E643" s="2">
        <v>4.91</v>
      </c>
      <c r="F643" s="2">
        <v>118</v>
      </c>
      <c r="G643" s="2">
        <v>0.09</v>
      </c>
      <c r="H643" s="2">
        <v>0.6</v>
      </c>
      <c r="I643" s="2">
        <v>8.3</v>
      </c>
      <c r="K643" s="2">
        <v>0.04</v>
      </c>
      <c r="L643" s="2">
        <v>6.1</v>
      </c>
      <c r="M643" s="2">
        <v>0.02</v>
      </c>
      <c r="P643" s="2">
        <v>0.01</v>
      </c>
      <c r="T643" s="2">
        <v>8.5</v>
      </c>
      <c r="U643" s="2">
        <v>4.4</v>
      </c>
      <c r="V643" s="2">
        <v>5.88</v>
      </c>
      <c r="X643" s="2">
        <v>3.65</v>
      </c>
      <c r="Y643" s="2">
        <v>0.001</v>
      </c>
      <c r="AA643" s="2">
        <v>0.59</v>
      </c>
      <c r="AC643" s="2">
        <v>1.04</v>
      </c>
      <c r="AE643" s="2">
        <v>4.65</v>
      </c>
      <c r="AG643" s="2">
        <v>0.005</v>
      </c>
      <c r="AH643" s="2">
        <v>0.25</v>
      </c>
      <c r="AI643" s="2">
        <v>8</v>
      </c>
      <c r="AJ643" s="2">
        <v>24</v>
      </c>
      <c r="AK643" s="2">
        <v>8</v>
      </c>
    </row>
    <row r="644" spans="1:41" ht="12.75">
      <c r="A644" s="2" t="s">
        <v>75</v>
      </c>
      <c r="B644" s="2">
        <v>37344</v>
      </c>
      <c r="C644" s="2">
        <v>1110</v>
      </c>
      <c r="D644" s="2">
        <v>23</v>
      </c>
      <c r="E644" s="2">
        <v>5.15</v>
      </c>
      <c r="F644" s="2">
        <v>57</v>
      </c>
      <c r="G644" s="2">
        <v>0.29</v>
      </c>
      <c r="H644" s="2">
        <v>0.4</v>
      </c>
      <c r="I644" s="2">
        <v>8</v>
      </c>
      <c r="K644" s="2">
        <v>0.031</v>
      </c>
      <c r="L644" s="2">
        <v>3.9</v>
      </c>
      <c r="M644" s="2">
        <v>0.046</v>
      </c>
      <c r="P644" s="2">
        <v>0.177</v>
      </c>
      <c r="T644" s="2">
        <v>6.4</v>
      </c>
      <c r="U644" s="2">
        <v>1.7</v>
      </c>
      <c r="V644" s="2">
        <v>1.98</v>
      </c>
      <c r="X644" s="2">
        <v>4</v>
      </c>
      <c r="Y644" s="2">
        <v>0.006</v>
      </c>
      <c r="AA644" s="2">
        <v>0.615</v>
      </c>
      <c r="AC644" s="2">
        <v>1.04</v>
      </c>
      <c r="AE644" s="2">
        <v>3.36</v>
      </c>
      <c r="AG644" s="2">
        <v>0.005</v>
      </c>
      <c r="AH644" s="2">
        <v>0.302</v>
      </c>
      <c r="AJ644" s="2">
        <v>20</v>
      </c>
      <c r="AL644" s="2">
        <v>0.0005</v>
      </c>
      <c r="AM644" s="2">
        <v>0.023</v>
      </c>
      <c r="AN644" s="2">
        <v>0.059</v>
      </c>
      <c r="AO644" s="2">
        <v>0.059</v>
      </c>
    </row>
    <row r="645" spans="1:39" ht="12.75">
      <c r="A645" s="2" t="s">
        <v>75</v>
      </c>
      <c r="B645" s="2">
        <v>37733</v>
      </c>
      <c r="C645" s="2">
        <v>1000</v>
      </c>
      <c r="D645" s="2">
        <v>22.8</v>
      </c>
      <c r="E645" s="2">
        <v>5.13</v>
      </c>
      <c r="F645" s="2">
        <v>55</v>
      </c>
      <c r="G645" s="2">
        <v>0.39</v>
      </c>
      <c r="H645" s="2">
        <v>1.6</v>
      </c>
      <c r="I645" s="2">
        <v>13.2</v>
      </c>
      <c r="K645" s="2">
        <v>0.384</v>
      </c>
      <c r="L645" s="2">
        <v>4.29</v>
      </c>
      <c r="M645" s="2">
        <v>0.1</v>
      </c>
      <c r="P645" s="2">
        <v>0.005</v>
      </c>
      <c r="T645" s="2">
        <v>7.4</v>
      </c>
      <c r="U645" s="2">
        <v>5.6</v>
      </c>
      <c r="V645" s="2">
        <v>5.6</v>
      </c>
      <c r="X645" s="2">
        <v>3.81</v>
      </c>
      <c r="Y645" s="2">
        <v>0.002</v>
      </c>
      <c r="AA645" s="2">
        <v>0.556</v>
      </c>
      <c r="AC645" s="2">
        <v>1.37</v>
      </c>
      <c r="AE645" s="2">
        <v>3.37</v>
      </c>
      <c r="AG645" s="2">
        <v>0.04</v>
      </c>
      <c r="AH645" s="2">
        <v>0.7</v>
      </c>
      <c r="AJ645" s="2">
        <v>45</v>
      </c>
      <c r="AL645" s="2">
        <v>0.003</v>
      </c>
      <c r="AM645" s="2">
        <v>0.01</v>
      </c>
    </row>
    <row r="646" spans="1:38" ht="12.75">
      <c r="A646" s="2" t="s">
        <v>75</v>
      </c>
      <c r="B646" s="2">
        <v>38509</v>
      </c>
      <c r="C646" s="2">
        <v>1015</v>
      </c>
      <c r="D646" s="2">
        <v>23.3</v>
      </c>
      <c r="E646" s="2">
        <v>5.11</v>
      </c>
      <c r="F646" s="2">
        <v>55</v>
      </c>
      <c r="G646" s="2">
        <v>0.37</v>
      </c>
      <c r="K646" s="2">
        <v>0.468</v>
      </c>
      <c r="L646" s="2">
        <v>4.69</v>
      </c>
      <c r="M646" s="2">
        <v>0.046</v>
      </c>
      <c r="V646" s="2">
        <v>1.84</v>
      </c>
      <c r="X646" s="2">
        <v>2.81</v>
      </c>
      <c r="AA646" s="2">
        <v>0.368</v>
      </c>
      <c r="AC646" s="2">
        <v>1.98</v>
      </c>
      <c r="AE646" s="2">
        <v>3.55</v>
      </c>
      <c r="AG646" s="2">
        <v>0.021</v>
      </c>
      <c r="AH646" s="2">
        <v>0.774</v>
      </c>
      <c r="AJ646" s="2">
        <v>20</v>
      </c>
      <c r="AL646" s="2">
        <v>0.0035</v>
      </c>
    </row>
    <row r="647" spans="1:38" ht="12.75">
      <c r="A647" s="2" t="s">
        <v>75</v>
      </c>
      <c r="B647" s="2">
        <v>38090</v>
      </c>
      <c r="C647" s="2">
        <v>1040</v>
      </c>
      <c r="D647" s="2">
        <v>22.7</v>
      </c>
      <c r="E647" s="2">
        <v>5.19</v>
      </c>
      <c r="F647" s="2">
        <v>58</v>
      </c>
      <c r="G647" s="2">
        <v>0.28</v>
      </c>
      <c r="H647" s="2">
        <v>1.2</v>
      </c>
      <c r="I647" s="2">
        <v>10.4</v>
      </c>
      <c r="K647" s="2">
        <v>0.493</v>
      </c>
      <c r="L647" s="2">
        <v>4.22</v>
      </c>
      <c r="V647" s="2">
        <v>2.64</v>
      </c>
      <c r="X647" s="2">
        <v>3.52</v>
      </c>
      <c r="AA647" s="2">
        <v>0.453</v>
      </c>
      <c r="AC647" s="2">
        <v>1.6</v>
      </c>
      <c r="AE647" s="2">
        <v>3.32</v>
      </c>
      <c r="AG647" s="2">
        <v>0.166</v>
      </c>
      <c r="AH647" s="2">
        <v>0.602</v>
      </c>
      <c r="AJ647" s="2">
        <v>36</v>
      </c>
      <c r="AL647" s="2">
        <v>0.0003</v>
      </c>
    </row>
    <row r="648" spans="1:37" ht="12.75">
      <c r="A648" s="2" t="s">
        <v>48</v>
      </c>
      <c r="B648" s="2">
        <v>36866</v>
      </c>
      <c r="C648" s="2">
        <v>1000</v>
      </c>
      <c r="D648" s="2">
        <v>22.8</v>
      </c>
      <c r="E648" s="2">
        <v>9.58</v>
      </c>
      <c r="F648" s="2">
        <v>280</v>
      </c>
      <c r="G648" s="2">
        <v>0.72</v>
      </c>
      <c r="H648" s="2">
        <v>0.4</v>
      </c>
      <c r="I648" s="2">
        <v>100</v>
      </c>
      <c r="K648" s="2">
        <v>0.54</v>
      </c>
      <c r="L648" s="2">
        <v>6</v>
      </c>
      <c r="M648" s="2">
        <v>0.258</v>
      </c>
      <c r="P648" s="2">
        <v>0.04</v>
      </c>
      <c r="T648" s="2">
        <v>2.5</v>
      </c>
      <c r="U648" s="2">
        <v>4.3</v>
      </c>
      <c r="V648" s="2">
        <v>9.03</v>
      </c>
      <c r="X648" s="2">
        <v>25.2</v>
      </c>
      <c r="Y648" s="2">
        <v>0.006</v>
      </c>
      <c r="AA648" s="2">
        <v>8.2</v>
      </c>
      <c r="AC648" s="2">
        <v>23.1</v>
      </c>
      <c r="AE648" s="2">
        <v>10.6</v>
      </c>
      <c r="AG648" s="2">
        <v>0.033</v>
      </c>
      <c r="AH648" s="2">
        <v>0.64</v>
      </c>
      <c r="AI648" s="2">
        <v>0.7</v>
      </c>
      <c r="AJ648" s="2">
        <v>144</v>
      </c>
      <c r="AK648" s="2">
        <v>0.7</v>
      </c>
    </row>
    <row r="649" spans="1:37" ht="12.75">
      <c r="A649" s="2" t="s">
        <v>48</v>
      </c>
      <c r="B649" s="2">
        <v>36956</v>
      </c>
      <c r="C649" s="2">
        <v>1000</v>
      </c>
      <c r="D649" s="2">
        <v>22.9</v>
      </c>
      <c r="E649" s="2">
        <v>8.02</v>
      </c>
      <c r="F649" s="2">
        <v>289</v>
      </c>
      <c r="G649" s="2">
        <v>0.12</v>
      </c>
      <c r="H649" s="2">
        <v>0.5</v>
      </c>
      <c r="I649" s="2">
        <v>143</v>
      </c>
      <c r="K649" s="2">
        <v>0.26</v>
      </c>
      <c r="L649" s="2">
        <v>6.3</v>
      </c>
      <c r="M649" s="2">
        <v>0.327</v>
      </c>
      <c r="P649" s="2">
        <v>0.01</v>
      </c>
      <c r="T649" s="2">
        <v>1.3</v>
      </c>
      <c r="U649" s="2">
        <v>32</v>
      </c>
      <c r="V649" s="2">
        <v>8.21</v>
      </c>
      <c r="X649" s="2">
        <v>30</v>
      </c>
      <c r="Y649" s="2">
        <v>0.008</v>
      </c>
      <c r="AA649" s="2">
        <v>16.3</v>
      </c>
      <c r="AC649" s="2">
        <v>2.25</v>
      </c>
      <c r="AE649" s="2">
        <v>5.63</v>
      </c>
      <c r="AG649" s="2">
        <v>0.038</v>
      </c>
      <c r="AH649" s="2">
        <v>0.4</v>
      </c>
      <c r="AI649" s="2">
        <v>0.7</v>
      </c>
      <c r="AJ649" s="2">
        <v>180</v>
      </c>
      <c r="AK649" s="2">
        <v>0.7</v>
      </c>
    </row>
    <row r="650" spans="1:37" ht="12.75">
      <c r="A650" s="2" t="s">
        <v>48</v>
      </c>
      <c r="B650" s="2">
        <v>37046</v>
      </c>
      <c r="C650" s="2">
        <v>1600</v>
      </c>
      <c r="D650" s="2">
        <v>22.5</v>
      </c>
      <c r="E650" s="2">
        <v>7.58</v>
      </c>
      <c r="F650" s="2">
        <v>327</v>
      </c>
      <c r="G650" s="2">
        <v>0.1</v>
      </c>
      <c r="H650" s="2">
        <v>4.4</v>
      </c>
      <c r="I650" s="2">
        <v>166</v>
      </c>
      <c r="K650" s="2">
        <v>0.26</v>
      </c>
      <c r="L650" s="2">
        <v>5.8</v>
      </c>
      <c r="M650" s="2">
        <v>0.431</v>
      </c>
      <c r="P650" s="2">
        <v>0.07</v>
      </c>
      <c r="T650" s="2">
        <v>3</v>
      </c>
      <c r="U650" s="2">
        <v>4.2</v>
      </c>
      <c r="V650" s="2">
        <v>3.21</v>
      </c>
      <c r="X650" s="2">
        <v>43.7</v>
      </c>
      <c r="Y650" s="2">
        <v>0.001</v>
      </c>
      <c r="AA650" s="2">
        <v>16.5</v>
      </c>
      <c r="AC650" s="2">
        <v>0.975</v>
      </c>
      <c r="AE650" s="2">
        <v>5.87</v>
      </c>
      <c r="AG650" s="2">
        <v>0.334</v>
      </c>
      <c r="AH650" s="2">
        <v>0.33</v>
      </c>
      <c r="AI650" s="2">
        <v>18.5</v>
      </c>
      <c r="AJ650" s="2">
        <v>206</v>
      </c>
      <c r="AK650" s="2">
        <v>9</v>
      </c>
    </row>
    <row r="651" spans="1:37" ht="12.75">
      <c r="A651" s="2" t="s">
        <v>48</v>
      </c>
      <c r="B651" s="2">
        <v>37138</v>
      </c>
      <c r="C651" s="2">
        <v>940</v>
      </c>
      <c r="D651" s="2">
        <v>23</v>
      </c>
      <c r="E651" s="2">
        <v>7.76</v>
      </c>
      <c r="F651" s="2">
        <v>313</v>
      </c>
      <c r="G651" s="2">
        <v>0.21</v>
      </c>
      <c r="H651" s="2">
        <v>3.9</v>
      </c>
      <c r="I651" s="2">
        <v>155</v>
      </c>
      <c r="K651" s="2">
        <v>0.22</v>
      </c>
      <c r="L651" s="2">
        <v>5.7</v>
      </c>
      <c r="M651" s="2">
        <v>0.382</v>
      </c>
      <c r="P651" s="2">
        <v>0.02</v>
      </c>
      <c r="T651" s="2">
        <v>0.8</v>
      </c>
      <c r="U651" s="2">
        <v>1.9</v>
      </c>
      <c r="V651" s="2">
        <v>2.5</v>
      </c>
      <c r="X651" s="2">
        <v>39</v>
      </c>
      <c r="Y651" s="2">
        <v>0.002</v>
      </c>
      <c r="AA651" s="2">
        <v>16</v>
      </c>
      <c r="AC651" s="2">
        <v>2.27</v>
      </c>
      <c r="AE651" s="2">
        <v>6.15</v>
      </c>
      <c r="AG651" s="2">
        <v>0.24</v>
      </c>
      <c r="AH651" s="2">
        <v>0.34</v>
      </c>
      <c r="AI651" s="2">
        <v>6</v>
      </c>
      <c r="AJ651" s="2">
        <v>204</v>
      </c>
      <c r="AK651" s="2">
        <v>6</v>
      </c>
    </row>
    <row r="652" spans="1:39" ht="12.75">
      <c r="A652" s="2" t="s">
        <v>48</v>
      </c>
      <c r="B652" s="2">
        <v>37228</v>
      </c>
      <c r="C652" s="2">
        <v>1450</v>
      </c>
      <c r="D652" s="2">
        <v>22.7</v>
      </c>
      <c r="E652" s="2">
        <v>7.59</v>
      </c>
      <c r="F652" s="2">
        <v>317</v>
      </c>
      <c r="G652" s="2">
        <v>0.19</v>
      </c>
      <c r="H652" s="2">
        <v>8.2</v>
      </c>
      <c r="I652" s="2">
        <v>162</v>
      </c>
      <c r="K652" s="2">
        <v>0.21</v>
      </c>
      <c r="L652" s="2">
        <v>4.84</v>
      </c>
      <c r="M652" s="2">
        <v>0.323</v>
      </c>
      <c r="P652" s="2">
        <v>0.02</v>
      </c>
      <c r="T652" s="2">
        <v>2.5</v>
      </c>
      <c r="U652" s="2">
        <v>3.9</v>
      </c>
      <c r="V652" s="2">
        <v>3.26</v>
      </c>
      <c r="X652" s="2">
        <v>38.9</v>
      </c>
      <c r="Y652" s="2">
        <v>0.003</v>
      </c>
      <c r="AA652" s="2">
        <v>15.8</v>
      </c>
      <c r="AC652" s="2">
        <v>1.85</v>
      </c>
      <c r="AE652" s="2">
        <v>5.78</v>
      </c>
      <c r="AG652" s="2">
        <v>0.342</v>
      </c>
      <c r="AH652" s="2">
        <v>0.28</v>
      </c>
      <c r="AI652" s="2">
        <v>0.7</v>
      </c>
      <c r="AJ652" s="2">
        <v>168</v>
      </c>
      <c r="AK652" s="2">
        <v>0.7</v>
      </c>
      <c r="AL652" s="2">
        <v>0.002</v>
      </c>
      <c r="AM652" s="2">
        <v>0.005</v>
      </c>
    </row>
    <row r="653" spans="1:41" ht="12.75">
      <c r="A653" s="2" t="s">
        <v>48</v>
      </c>
      <c r="B653" s="2">
        <v>37327</v>
      </c>
      <c r="C653" s="2">
        <v>855</v>
      </c>
      <c r="D653" s="2">
        <v>22.6</v>
      </c>
      <c r="E653" s="2">
        <v>7.58</v>
      </c>
      <c r="F653" s="2">
        <v>316</v>
      </c>
      <c r="G653" s="2">
        <v>0.11</v>
      </c>
      <c r="H653" s="2">
        <v>1.5</v>
      </c>
      <c r="I653" s="2">
        <v>158</v>
      </c>
      <c r="K653" s="2">
        <v>0.167</v>
      </c>
      <c r="L653" s="2">
        <v>4.83</v>
      </c>
      <c r="M653" s="2">
        <v>0.348</v>
      </c>
      <c r="P653" s="2">
        <v>0.007</v>
      </c>
      <c r="T653" s="2">
        <v>1.5</v>
      </c>
      <c r="U653" s="2">
        <v>2</v>
      </c>
      <c r="V653" s="2">
        <v>2.23</v>
      </c>
      <c r="X653" s="2">
        <v>35.5</v>
      </c>
      <c r="Y653" s="2">
        <v>0.002</v>
      </c>
      <c r="AA653" s="2">
        <v>16.4</v>
      </c>
      <c r="AC653" s="2">
        <v>1.68</v>
      </c>
      <c r="AE653" s="2">
        <v>6.34</v>
      </c>
      <c r="AG653" s="2">
        <v>0.121</v>
      </c>
      <c r="AH653" s="2">
        <v>0.402</v>
      </c>
      <c r="AJ653" s="2">
        <v>214</v>
      </c>
      <c r="AL653" s="2">
        <v>0.0005</v>
      </c>
      <c r="AM653" s="2">
        <v>0.023</v>
      </c>
      <c r="AN653" s="2">
        <v>0.031</v>
      </c>
      <c r="AO653" s="2">
        <v>0.031</v>
      </c>
    </row>
    <row r="654" spans="1:41" ht="12.75">
      <c r="A654" s="2" t="s">
        <v>48</v>
      </c>
      <c r="B654" s="2">
        <v>37411</v>
      </c>
      <c r="C654" s="2">
        <v>855</v>
      </c>
      <c r="D654" s="2">
        <v>22.8</v>
      </c>
      <c r="E654" s="2">
        <v>7.58</v>
      </c>
      <c r="F654" s="2">
        <v>318</v>
      </c>
      <c r="G654" s="2">
        <v>0.11</v>
      </c>
      <c r="H654" s="2">
        <v>1.2</v>
      </c>
      <c r="I654" s="2">
        <v>156</v>
      </c>
      <c r="K654" s="2">
        <v>0.245</v>
      </c>
      <c r="L654" s="2">
        <v>5.55</v>
      </c>
      <c r="M654" s="2">
        <v>0.396</v>
      </c>
      <c r="P654" s="2">
        <v>0.007</v>
      </c>
      <c r="T654" s="2">
        <v>2.7</v>
      </c>
      <c r="U654" s="2">
        <v>1.9</v>
      </c>
      <c r="V654" s="2">
        <v>2.01</v>
      </c>
      <c r="X654" s="2">
        <v>37.9</v>
      </c>
      <c r="Y654" s="2">
        <v>0.001</v>
      </c>
      <c r="AA654" s="2">
        <v>17.6</v>
      </c>
      <c r="AC654" s="2">
        <v>1.33</v>
      </c>
      <c r="AE654" s="2">
        <v>5.83</v>
      </c>
      <c r="AG654" s="2">
        <v>0.135</v>
      </c>
      <c r="AH654" s="2">
        <v>0.422</v>
      </c>
      <c r="AJ654" s="2">
        <v>244</v>
      </c>
      <c r="AL654" s="2">
        <v>0.0001</v>
      </c>
      <c r="AM654" s="2">
        <v>0.023</v>
      </c>
      <c r="AN654" s="2">
        <v>0.031</v>
      </c>
      <c r="AO654" s="2">
        <v>0.031</v>
      </c>
    </row>
    <row r="655" spans="1:39" ht="12.75">
      <c r="A655" s="2" t="s">
        <v>48</v>
      </c>
      <c r="B655" s="2">
        <v>37593</v>
      </c>
      <c r="C655" s="2">
        <v>900</v>
      </c>
      <c r="D655" s="2">
        <v>22.5</v>
      </c>
      <c r="E655" s="2">
        <v>7.64</v>
      </c>
      <c r="F655" s="2">
        <v>319</v>
      </c>
      <c r="G655" s="2">
        <v>0.84</v>
      </c>
      <c r="H655" s="2">
        <v>1.6</v>
      </c>
      <c r="I655" s="2">
        <v>151</v>
      </c>
      <c r="K655" s="2">
        <v>0.284</v>
      </c>
      <c r="L655" s="2">
        <v>5.33</v>
      </c>
      <c r="M655" s="2">
        <v>0.42</v>
      </c>
      <c r="P655" s="2">
        <v>0.01</v>
      </c>
      <c r="T655" s="2">
        <v>0.5</v>
      </c>
      <c r="U655" s="2">
        <v>2.7</v>
      </c>
      <c r="V655" s="2">
        <v>3</v>
      </c>
      <c r="X655" s="2">
        <v>37.1</v>
      </c>
      <c r="Y655" s="2">
        <v>0.003</v>
      </c>
      <c r="AA655" s="2">
        <v>16.4</v>
      </c>
      <c r="AC655" s="2">
        <v>1.33</v>
      </c>
      <c r="AE655" s="2">
        <v>5.64</v>
      </c>
      <c r="AG655" s="2">
        <v>0.13</v>
      </c>
      <c r="AH655" s="2">
        <v>0.5</v>
      </c>
      <c r="AJ655" s="2">
        <v>207</v>
      </c>
      <c r="AL655" s="2">
        <v>0.003</v>
      </c>
      <c r="AM655" s="2">
        <v>0.01</v>
      </c>
    </row>
    <row r="656" spans="1:41" ht="12.75">
      <c r="A656" s="2" t="s">
        <v>48</v>
      </c>
      <c r="B656" s="2">
        <v>37503</v>
      </c>
      <c r="C656" s="2">
        <v>735</v>
      </c>
      <c r="D656" s="2">
        <v>22.8</v>
      </c>
      <c r="E656" s="2">
        <v>7.62</v>
      </c>
      <c r="F656" s="2">
        <v>316</v>
      </c>
      <c r="G656" s="2">
        <v>0.12</v>
      </c>
      <c r="H656" s="2">
        <v>1.1</v>
      </c>
      <c r="I656" s="2">
        <v>159</v>
      </c>
      <c r="K656" s="2">
        <v>0.268</v>
      </c>
      <c r="L656" s="2">
        <v>4.9</v>
      </c>
      <c r="M656" s="2">
        <v>0.325</v>
      </c>
      <c r="P656" s="2">
        <v>0.005</v>
      </c>
      <c r="T656" s="2">
        <v>1.1</v>
      </c>
      <c r="U656" s="2">
        <v>2.1</v>
      </c>
      <c r="V656" s="2">
        <v>2.42</v>
      </c>
      <c r="X656" s="2">
        <v>41.6</v>
      </c>
      <c r="Y656" s="2">
        <v>0.002</v>
      </c>
      <c r="AA656" s="2">
        <v>18.1</v>
      </c>
      <c r="AC656" s="2">
        <v>1.44</v>
      </c>
      <c r="AE656" s="2">
        <v>5.75</v>
      </c>
      <c r="AG656" s="2">
        <v>0.123</v>
      </c>
      <c r="AH656" s="2">
        <v>0.483</v>
      </c>
      <c r="AJ656" s="2">
        <v>228</v>
      </c>
      <c r="AL656" s="2">
        <v>0.0005</v>
      </c>
      <c r="AM656" s="2">
        <v>0.023</v>
      </c>
      <c r="AN656" s="2">
        <v>0.035</v>
      </c>
      <c r="AO656" s="2">
        <v>0.035</v>
      </c>
    </row>
    <row r="657" spans="1:39" ht="12.75">
      <c r="A657" s="2" t="s">
        <v>48</v>
      </c>
      <c r="B657" s="2">
        <v>37684</v>
      </c>
      <c r="C657" s="2">
        <v>1350</v>
      </c>
      <c r="D657" s="2">
        <v>22.4</v>
      </c>
      <c r="E657" s="2">
        <v>7.61</v>
      </c>
      <c r="F657" s="2">
        <v>319</v>
      </c>
      <c r="G657" s="2">
        <v>0.45</v>
      </c>
      <c r="H657" s="2">
        <v>0.9</v>
      </c>
      <c r="I657" s="2">
        <v>168</v>
      </c>
      <c r="K657" s="2">
        <v>0.356</v>
      </c>
      <c r="L657" s="2">
        <v>5.65</v>
      </c>
      <c r="M657" s="2">
        <v>0.36</v>
      </c>
      <c r="P657" s="2">
        <v>0.005</v>
      </c>
      <c r="T657" s="2">
        <v>2.4</v>
      </c>
      <c r="U657" s="2">
        <v>3.2</v>
      </c>
      <c r="V657" s="2">
        <v>3.1</v>
      </c>
      <c r="X657" s="2">
        <v>37.8</v>
      </c>
      <c r="Y657" s="2">
        <v>0.002</v>
      </c>
      <c r="AA657" s="2">
        <v>16.4</v>
      </c>
      <c r="AC657" s="2">
        <v>1.08</v>
      </c>
      <c r="AE657" s="2">
        <v>5.71</v>
      </c>
      <c r="AG657" s="2">
        <v>0.17</v>
      </c>
      <c r="AH657" s="2">
        <v>0.6</v>
      </c>
      <c r="AJ657" s="2">
        <v>223</v>
      </c>
      <c r="AL657" s="2">
        <v>0.003</v>
      </c>
      <c r="AM657" s="2">
        <v>0.01</v>
      </c>
    </row>
    <row r="658" spans="1:38" ht="12.75">
      <c r="A658" s="2" t="s">
        <v>48</v>
      </c>
      <c r="B658" s="2">
        <v>37774</v>
      </c>
      <c r="C658" s="2">
        <v>1450</v>
      </c>
      <c r="D658" s="2">
        <v>22.7</v>
      </c>
      <c r="E658" s="2">
        <v>7.61</v>
      </c>
      <c r="F658" s="2">
        <v>318</v>
      </c>
      <c r="G658" s="2">
        <v>0.09</v>
      </c>
      <c r="H658" s="2">
        <v>0.8</v>
      </c>
      <c r="I658" s="2">
        <v>164</v>
      </c>
      <c r="K658" s="2">
        <v>0.46</v>
      </c>
      <c r="L658" s="2">
        <v>5.22</v>
      </c>
      <c r="M658" s="2">
        <v>0.41</v>
      </c>
      <c r="P658" s="2">
        <v>0.005</v>
      </c>
      <c r="U658" s="2">
        <v>1.4</v>
      </c>
      <c r="V658" s="2">
        <v>0.8</v>
      </c>
      <c r="X658" s="2">
        <v>38.4</v>
      </c>
      <c r="AA658" s="2">
        <v>17</v>
      </c>
      <c r="AC658" s="2">
        <v>1.64</v>
      </c>
      <c r="AE658" s="2">
        <v>5.77</v>
      </c>
      <c r="AG658" s="2">
        <v>0.15</v>
      </c>
      <c r="AH658" s="2">
        <v>2</v>
      </c>
      <c r="AJ658" s="2">
        <v>202</v>
      </c>
      <c r="AL658" s="2">
        <v>0.003</v>
      </c>
    </row>
    <row r="659" spans="1:38" ht="12.75">
      <c r="A659" s="2" t="s">
        <v>48</v>
      </c>
      <c r="B659" s="2">
        <v>37775</v>
      </c>
      <c r="C659" s="2">
        <v>915</v>
      </c>
      <c r="D659" s="2">
        <v>22.7</v>
      </c>
      <c r="E659" s="2">
        <v>7.61</v>
      </c>
      <c r="F659" s="2">
        <v>318</v>
      </c>
      <c r="G659" s="2">
        <v>0.09</v>
      </c>
      <c r="H659" s="2">
        <v>0.6</v>
      </c>
      <c r="I659" s="2">
        <v>161</v>
      </c>
      <c r="K659" s="2">
        <v>0.34</v>
      </c>
      <c r="L659" s="2">
        <v>5.45</v>
      </c>
      <c r="M659" s="2">
        <v>0.42</v>
      </c>
      <c r="P659" s="2">
        <v>0.005</v>
      </c>
      <c r="U659" s="2">
        <v>4.5</v>
      </c>
      <c r="V659" s="2">
        <v>4.3</v>
      </c>
      <c r="X659" s="2">
        <v>36.3</v>
      </c>
      <c r="AA659" s="2">
        <v>16</v>
      </c>
      <c r="AC659" s="2">
        <v>1.63</v>
      </c>
      <c r="AE659" s="2">
        <v>5.45</v>
      </c>
      <c r="AG659" s="2">
        <v>0.14</v>
      </c>
      <c r="AH659" s="2">
        <v>0.6</v>
      </c>
      <c r="AJ659" s="2">
        <v>190</v>
      </c>
      <c r="AL659" s="2">
        <v>0.003</v>
      </c>
    </row>
    <row r="660" spans="1:38" ht="12.75">
      <c r="A660" s="2" t="s">
        <v>48</v>
      </c>
      <c r="B660" s="2">
        <v>38505</v>
      </c>
      <c r="C660" s="2">
        <v>755</v>
      </c>
      <c r="D660" s="2">
        <v>22.8</v>
      </c>
      <c r="E660" s="2">
        <v>7.51</v>
      </c>
      <c r="F660" s="2">
        <v>324</v>
      </c>
      <c r="G660" s="2">
        <v>0.51</v>
      </c>
      <c r="I660" s="2">
        <v>174</v>
      </c>
      <c r="K660" s="2">
        <v>0.14</v>
      </c>
      <c r="L660" s="2">
        <v>5.68</v>
      </c>
      <c r="M660" s="2">
        <v>0.378</v>
      </c>
      <c r="V660" s="2">
        <v>1.85</v>
      </c>
      <c r="X660" s="2">
        <v>37.6</v>
      </c>
      <c r="AA660" s="2">
        <v>16.2</v>
      </c>
      <c r="AC660" s="2">
        <v>0.958</v>
      </c>
      <c r="AE660" s="2">
        <v>5.37</v>
      </c>
      <c r="AG660" s="2">
        <v>0.1</v>
      </c>
      <c r="AH660" s="2">
        <v>0.635</v>
      </c>
      <c r="AJ660" s="2">
        <v>172</v>
      </c>
      <c r="AL660" s="2">
        <v>0.0035</v>
      </c>
    </row>
    <row r="661" spans="1:38" ht="12.75">
      <c r="A661" s="2" t="s">
        <v>48</v>
      </c>
      <c r="B661" s="2">
        <v>37957</v>
      </c>
      <c r="C661" s="2">
        <v>1045</v>
      </c>
      <c r="D661" s="2">
        <v>22.2</v>
      </c>
      <c r="E661" s="2">
        <v>7.34</v>
      </c>
      <c r="F661" s="2">
        <v>316</v>
      </c>
      <c r="G661" s="2">
        <v>1.16</v>
      </c>
      <c r="I661" s="2">
        <v>165</v>
      </c>
      <c r="K661" s="2">
        <v>0.315</v>
      </c>
      <c r="L661" s="2">
        <v>5.22</v>
      </c>
      <c r="M661" s="2">
        <v>0.36</v>
      </c>
      <c r="V661" s="2">
        <v>3.11</v>
      </c>
      <c r="X661" s="2">
        <v>37.7</v>
      </c>
      <c r="AA661" s="2">
        <v>16.7</v>
      </c>
      <c r="AC661" s="2">
        <v>0.958</v>
      </c>
      <c r="AE661" s="2">
        <v>5.32</v>
      </c>
      <c r="AG661" s="2">
        <v>0.12</v>
      </c>
      <c r="AH661" s="2">
        <v>0.504</v>
      </c>
      <c r="AJ661" s="2">
        <v>198</v>
      </c>
      <c r="AL661" s="2">
        <v>0.0003</v>
      </c>
    </row>
    <row r="662" spans="1:38" ht="12.75">
      <c r="A662" s="2" t="s">
        <v>48</v>
      </c>
      <c r="B662" s="2">
        <v>38232</v>
      </c>
      <c r="C662" s="2">
        <v>740</v>
      </c>
      <c r="D662" s="2">
        <v>22.8</v>
      </c>
      <c r="E662" s="2">
        <v>7.64</v>
      </c>
      <c r="F662" s="2">
        <v>313</v>
      </c>
      <c r="G662" s="2">
        <v>0.57</v>
      </c>
      <c r="I662" s="2">
        <v>166</v>
      </c>
      <c r="K662" s="2">
        <v>0.462</v>
      </c>
      <c r="L662" s="2">
        <v>5.86</v>
      </c>
      <c r="M662" s="2">
        <v>0.47</v>
      </c>
      <c r="V662" s="2">
        <v>1.87</v>
      </c>
      <c r="X662" s="2">
        <v>34.1</v>
      </c>
      <c r="AA662" s="2">
        <v>15</v>
      </c>
      <c r="AC662" s="2">
        <v>2.13</v>
      </c>
      <c r="AE662" s="2">
        <v>5.57</v>
      </c>
      <c r="AG662" s="2">
        <v>0.12</v>
      </c>
      <c r="AH662" s="2">
        <v>0.4</v>
      </c>
      <c r="AJ662" s="2">
        <v>171</v>
      </c>
      <c r="AL662" s="2">
        <v>0.0003</v>
      </c>
    </row>
    <row r="663" spans="1:38" ht="12.75">
      <c r="A663" s="2" t="s">
        <v>48</v>
      </c>
      <c r="B663" s="2">
        <v>38231</v>
      </c>
      <c r="C663" s="2">
        <v>1510</v>
      </c>
      <c r="D663" s="2">
        <v>22.8</v>
      </c>
      <c r="E663" s="2">
        <v>7.64</v>
      </c>
      <c r="F663" s="2">
        <v>313</v>
      </c>
      <c r="G663" s="2">
        <v>0.57</v>
      </c>
      <c r="H663" s="2">
        <v>0.6</v>
      </c>
      <c r="I663" s="2">
        <v>166</v>
      </c>
      <c r="K663" s="2">
        <v>0.354</v>
      </c>
      <c r="L663" s="2">
        <v>5.79</v>
      </c>
      <c r="M663" s="2">
        <v>0.41</v>
      </c>
      <c r="V663" s="2">
        <v>1.69</v>
      </c>
      <c r="X663" s="2">
        <v>35.3</v>
      </c>
      <c r="AA663" s="2">
        <v>15.5</v>
      </c>
      <c r="AC663" s="2">
        <v>1.98</v>
      </c>
      <c r="AE663" s="2">
        <v>5.61</v>
      </c>
      <c r="AG663" s="2">
        <v>0.115</v>
      </c>
      <c r="AH663" s="2">
        <v>0.629</v>
      </c>
      <c r="AJ663" s="2">
        <v>172</v>
      </c>
      <c r="AL663" s="2">
        <v>0.0003</v>
      </c>
    </row>
    <row r="664" spans="1:38" ht="12.75">
      <c r="A664" s="2" t="s">
        <v>48</v>
      </c>
      <c r="B664" s="2">
        <v>38597</v>
      </c>
      <c r="C664" s="2">
        <v>840</v>
      </c>
      <c r="D664" s="2">
        <v>22.7</v>
      </c>
      <c r="E664" s="2">
        <v>7.43</v>
      </c>
      <c r="F664" s="2">
        <v>325</v>
      </c>
      <c r="G664" s="2">
        <v>0.22</v>
      </c>
      <c r="I664" s="2">
        <v>169</v>
      </c>
      <c r="K664" s="2">
        <v>0.348</v>
      </c>
      <c r="L664" s="2">
        <v>5.91</v>
      </c>
      <c r="M664" s="2">
        <v>0.507</v>
      </c>
      <c r="V664" s="2">
        <v>0.85</v>
      </c>
      <c r="X664" s="2">
        <v>35.7</v>
      </c>
      <c r="AA664" s="2">
        <v>17.1</v>
      </c>
      <c r="AC664" s="2">
        <v>1.05</v>
      </c>
      <c r="AE664" s="2">
        <v>5.69</v>
      </c>
      <c r="AG664" s="2">
        <v>0.1</v>
      </c>
      <c r="AH664" s="2">
        <v>0.49</v>
      </c>
      <c r="AJ664" s="2">
        <v>203</v>
      </c>
      <c r="AL664" s="2">
        <v>0.0035</v>
      </c>
    </row>
    <row r="665" spans="1:38" ht="12.75">
      <c r="A665" s="2" t="s">
        <v>48</v>
      </c>
      <c r="B665" s="2">
        <v>38688</v>
      </c>
      <c r="C665" s="2">
        <v>840</v>
      </c>
      <c r="D665" s="2">
        <v>22.2</v>
      </c>
      <c r="E665" s="2">
        <v>7.57</v>
      </c>
      <c r="F665" s="2">
        <v>324</v>
      </c>
      <c r="G665" s="2">
        <v>0.31</v>
      </c>
      <c r="I665" s="2">
        <v>170</v>
      </c>
      <c r="K665" s="2">
        <v>0.273</v>
      </c>
      <c r="L665" s="2">
        <v>5.24</v>
      </c>
      <c r="M665" s="2">
        <v>0.448</v>
      </c>
      <c r="V665" s="2">
        <v>2.62</v>
      </c>
      <c r="X665" s="2">
        <v>34.1</v>
      </c>
      <c r="AA665" s="2">
        <v>16.7</v>
      </c>
      <c r="AC665" s="2">
        <v>1.63</v>
      </c>
      <c r="AE665" s="2">
        <v>5.47</v>
      </c>
      <c r="AH665" s="2">
        <v>0.686</v>
      </c>
      <c r="AJ665" s="2">
        <v>197</v>
      </c>
      <c r="AL665" s="2">
        <v>0.0035</v>
      </c>
    </row>
    <row r="666" spans="1:38" ht="12.75">
      <c r="A666" s="2" t="s">
        <v>48</v>
      </c>
      <c r="B666" s="2">
        <v>38323</v>
      </c>
      <c r="C666" s="2">
        <v>940</v>
      </c>
      <c r="D666" s="2">
        <v>22.3</v>
      </c>
      <c r="E666" s="2">
        <v>7.58</v>
      </c>
      <c r="F666" s="2">
        <v>312</v>
      </c>
      <c r="G666" s="2">
        <v>0.71</v>
      </c>
      <c r="I666" s="2">
        <v>162</v>
      </c>
      <c r="K666" s="2">
        <v>0.269</v>
      </c>
      <c r="L666" s="2">
        <v>5.93</v>
      </c>
      <c r="M666" s="2">
        <v>0.37</v>
      </c>
      <c r="V666" s="2">
        <v>3.03</v>
      </c>
      <c r="X666" s="2">
        <v>35.4</v>
      </c>
      <c r="AA666" s="2">
        <v>15.3</v>
      </c>
      <c r="AC666" s="2">
        <v>1.15</v>
      </c>
      <c r="AE666" s="2">
        <v>4.99</v>
      </c>
      <c r="AG666" s="2">
        <v>0.12</v>
      </c>
      <c r="AH666" s="2">
        <v>0.606</v>
      </c>
      <c r="AJ666" s="2">
        <v>194</v>
      </c>
      <c r="AL666" s="2">
        <v>0.0003</v>
      </c>
    </row>
    <row r="667" spans="1:38" ht="12.75">
      <c r="A667" s="2" t="s">
        <v>48</v>
      </c>
      <c r="B667" s="2">
        <v>38869</v>
      </c>
      <c r="C667" s="2">
        <v>1340</v>
      </c>
      <c r="D667" s="2">
        <v>22.7</v>
      </c>
      <c r="E667" s="2">
        <v>7.57</v>
      </c>
      <c r="F667" s="2">
        <v>326</v>
      </c>
      <c r="G667" s="2">
        <v>0.42</v>
      </c>
      <c r="I667" s="2">
        <v>172</v>
      </c>
      <c r="K667" s="2">
        <v>0.244</v>
      </c>
      <c r="L667" s="2">
        <v>5.77</v>
      </c>
      <c r="M667" s="2">
        <v>0.452</v>
      </c>
      <c r="V667" s="2">
        <v>0.85</v>
      </c>
      <c r="X667" s="2">
        <v>39.7</v>
      </c>
      <c r="AA667" s="2">
        <v>17.4</v>
      </c>
      <c r="AC667" s="2">
        <v>1.46</v>
      </c>
      <c r="AE667" s="2">
        <v>6.05</v>
      </c>
      <c r="AH667" s="2">
        <v>0.636</v>
      </c>
      <c r="AJ667" s="2">
        <v>191</v>
      </c>
      <c r="AL667" s="2">
        <v>0.0022</v>
      </c>
    </row>
    <row r="668" spans="1:38" ht="12.75">
      <c r="A668" s="2" t="s">
        <v>48</v>
      </c>
      <c r="B668" s="2">
        <v>38140</v>
      </c>
      <c r="C668" s="2">
        <v>745</v>
      </c>
      <c r="D668" s="2">
        <v>22.7</v>
      </c>
      <c r="E668" s="2">
        <v>7.6</v>
      </c>
      <c r="F668" s="2">
        <v>313</v>
      </c>
      <c r="G668" s="2">
        <v>0.89</v>
      </c>
      <c r="I668" s="2">
        <v>162</v>
      </c>
      <c r="K668" s="2">
        <v>0.349</v>
      </c>
      <c r="L668" s="2">
        <v>5.65</v>
      </c>
      <c r="M668" s="2">
        <v>0.42</v>
      </c>
      <c r="V668" s="2">
        <v>2.09</v>
      </c>
      <c r="X668" s="2">
        <v>36.7</v>
      </c>
      <c r="AA668" s="2">
        <v>16.2</v>
      </c>
      <c r="AC668" s="2">
        <v>1.24</v>
      </c>
      <c r="AE668" s="2">
        <v>5.39</v>
      </c>
      <c r="AG668" s="2">
        <v>0.141</v>
      </c>
      <c r="AH668" s="2">
        <v>0.649</v>
      </c>
      <c r="AJ668" s="2">
        <v>202</v>
      </c>
      <c r="AL668" s="2">
        <v>0.0003</v>
      </c>
    </row>
    <row r="669" spans="1:38" ht="12.75">
      <c r="A669" s="2" t="s">
        <v>48</v>
      </c>
      <c r="B669" s="2">
        <v>38048</v>
      </c>
      <c r="C669" s="2">
        <v>810</v>
      </c>
      <c r="D669" s="2">
        <v>22.3</v>
      </c>
      <c r="E669" s="2">
        <v>7.53</v>
      </c>
      <c r="F669" s="2">
        <v>315</v>
      </c>
      <c r="G669" s="2">
        <v>0.83</v>
      </c>
      <c r="I669" s="2">
        <v>161</v>
      </c>
      <c r="K669" s="2">
        <v>0.274</v>
      </c>
      <c r="L669" s="2">
        <v>5.58</v>
      </c>
      <c r="M669" s="2">
        <v>0.38</v>
      </c>
      <c r="V669" s="2">
        <v>2.76</v>
      </c>
      <c r="X669" s="2">
        <v>40.3</v>
      </c>
      <c r="AA669" s="2">
        <v>18</v>
      </c>
      <c r="AC669" s="2">
        <v>1.67</v>
      </c>
      <c r="AE669" s="2">
        <v>6.35</v>
      </c>
      <c r="AG669" s="2">
        <v>0.143</v>
      </c>
      <c r="AH669" s="2">
        <v>0.47</v>
      </c>
      <c r="AJ669" s="2">
        <v>194</v>
      </c>
      <c r="AL669" s="2">
        <v>0.0003</v>
      </c>
    </row>
    <row r="670" spans="1:39" ht="12.75">
      <c r="A670" s="2" t="s">
        <v>48</v>
      </c>
      <c r="B670" s="2">
        <v>37226</v>
      </c>
      <c r="H670" s="2">
        <v>6.6</v>
      </c>
      <c r="I670" s="2">
        <v>162</v>
      </c>
      <c r="K670" s="2">
        <v>0.22</v>
      </c>
      <c r="L670" s="2">
        <v>4.82</v>
      </c>
      <c r="M670" s="2">
        <v>0.338</v>
      </c>
      <c r="P670" s="2">
        <v>0.02</v>
      </c>
      <c r="V670" s="2">
        <v>6.74</v>
      </c>
      <c r="X670" s="2">
        <v>43.4</v>
      </c>
      <c r="Y670" s="2">
        <v>0.004</v>
      </c>
      <c r="AA670" s="2">
        <v>17.3</v>
      </c>
      <c r="AC670" s="2">
        <v>1.8</v>
      </c>
      <c r="AE670" s="2">
        <v>5.8</v>
      </c>
      <c r="AG670" s="2">
        <v>0.323</v>
      </c>
      <c r="AH670" s="2">
        <v>0.38</v>
      </c>
      <c r="AI670" s="2">
        <v>15.5</v>
      </c>
      <c r="AJ670" s="2">
        <v>178</v>
      </c>
      <c r="AK670" s="2">
        <v>15.5</v>
      </c>
      <c r="AL670" s="2">
        <v>0.002</v>
      </c>
      <c r="AM670" s="2">
        <v>0.005</v>
      </c>
    </row>
    <row r="671" spans="1:38" ht="12.75">
      <c r="A671" s="2" t="s">
        <v>48</v>
      </c>
      <c r="B671" s="2">
        <v>38778</v>
      </c>
      <c r="C671" s="2">
        <v>835</v>
      </c>
      <c r="D671" s="2">
        <v>22.2</v>
      </c>
      <c r="E671" s="2">
        <v>7.57</v>
      </c>
      <c r="F671" s="2">
        <v>325</v>
      </c>
      <c r="G671" s="2">
        <v>0.35</v>
      </c>
      <c r="I671" s="2">
        <v>170</v>
      </c>
      <c r="K671" s="2">
        <v>0.26</v>
      </c>
      <c r="L671" s="2">
        <v>5.53</v>
      </c>
      <c r="M671" s="2">
        <v>0.456</v>
      </c>
      <c r="V671" s="2">
        <v>0.85</v>
      </c>
      <c r="X671" s="2">
        <v>34.7</v>
      </c>
      <c r="AA671" s="2">
        <v>16.4</v>
      </c>
      <c r="AC671" s="2">
        <v>0.982</v>
      </c>
      <c r="AE671" s="2">
        <v>5.47</v>
      </c>
      <c r="AG671" s="2">
        <v>0.114</v>
      </c>
      <c r="AH671" s="2">
        <v>0.759</v>
      </c>
      <c r="AJ671" s="2">
        <v>188</v>
      </c>
      <c r="AL671" s="2">
        <v>0.0035</v>
      </c>
    </row>
    <row r="672" spans="1:38" ht="12.75">
      <c r="A672" s="2" t="s">
        <v>48</v>
      </c>
      <c r="B672" s="2">
        <v>37869</v>
      </c>
      <c r="C672" s="2">
        <v>815</v>
      </c>
      <c r="D672" s="2">
        <v>22.7</v>
      </c>
      <c r="E672" s="2">
        <v>7.6</v>
      </c>
      <c r="F672" s="2">
        <v>317</v>
      </c>
      <c r="G672" s="2">
        <v>0.12</v>
      </c>
      <c r="H672" s="2">
        <v>2.4</v>
      </c>
      <c r="I672" s="2">
        <v>164</v>
      </c>
      <c r="K672" s="2">
        <v>0.392</v>
      </c>
      <c r="L672" s="2">
        <v>5.3</v>
      </c>
      <c r="M672" s="2">
        <v>0.38</v>
      </c>
      <c r="V672" s="2">
        <v>4.03</v>
      </c>
      <c r="X672" s="2">
        <v>36.2</v>
      </c>
      <c r="AA672" s="2">
        <v>15.9</v>
      </c>
      <c r="AC672" s="2">
        <v>1.77</v>
      </c>
      <c r="AE672" s="2">
        <v>5.45</v>
      </c>
      <c r="AG672" s="2">
        <v>0.155</v>
      </c>
      <c r="AH672" s="2">
        <v>0.569</v>
      </c>
      <c r="AJ672" s="2">
        <v>192</v>
      </c>
      <c r="AL672" s="2">
        <v>0.003</v>
      </c>
    </row>
    <row r="673" spans="1:38" ht="12.75">
      <c r="A673" s="2" t="s">
        <v>48</v>
      </c>
      <c r="B673" s="2">
        <v>38418</v>
      </c>
      <c r="C673" s="2">
        <v>1210</v>
      </c>
      <c r="D673" s="2">
        <v>22.3</v>
      </c>
      <c r="E673" s="2">
        <v>7.43</v>
      </c>
      <c r="F673" s="2">
        <v>324</v>
      </c>
      <c r="G673" s="2">
        <v>1.33</v>
      </c>
      <c r="I673" s="2">
        <v>167</v>
      </c>
      <c r="K673" s="2">
        <v>0.275</v>
      </c>
      <c r="L673" s="2">
        <v>5.81</v>
      </c>
      <c r="M673" s="2">
        <v>0.488</v>
      </c>
      <c r="V673" s="2">
        <v>2.27</v>
      </c>
      <c r="X673" s="2">
        <v>40</v>
      </c>
      <c r="AA673" s="2">
        <v>17.3</v>
      </c>
      <c r="AC673" s="2">
        <v>1.26</v>
      </c>
      <c r="AE673" s="2">
        <v>5.64</v>
      </c>
      <c r="AG673" s="2">
        <v>0.107</v>
      </c>
      <c r="AH673" s="2">
        <v>0.42</v>
      </c>
      <c r="AJ673" s="2">
        <v>181</v>
      </c>
      <c r="AL673" s="2">
        <v>0.0003</v>
      </c>
    </row>
    <row r="674" spans="1:37" ht="12.75">
      <c r="A674" s="2" t="s">
        <v>85</v>
      </c>
      <c r="B674" s="2">
        <v>37095</v>
      </c>
      <c r="C674" s="2">
        <v>1425</v>
      </c>
      <c r="D674" s="2">
        <v>22.8</v>
      </c>
      <c r="E674" s="2">
        <v>7.23</v>
      </c>
      <c r="F674" s="2">
        <v>320</v>
      </c>
      <c r="G674" s="2">
        <v>0.57</v>
      </c>
      <c r="H674" s="2">
        <v>0.7</v>
      </c>
      <c r="I674" s="2">
        <v>150</v>
      </c>
      <c r="K674" s="2">
        <v>0.02</v>
      </c>
      <c r="L674" s="2">
        <v>11.8</v>
      </c>
      <c r="M674" s="2">
        <v>0.169</v>
      </c>
      <c r="P674" s="2">
        <v>0.01</v>
      </c>
      <c r="T674" s="2">
        <v>0.8</v>
      </c>
      <c r="U674" s="2">
        <v>5.4</v>
      </c>
      <c r="V674" s="2">
        <v>4.02</v>
      </c>
      <c r="X674" s="2">
        <v>58.05</v>
      </c>
      <c r="Y674" s="2">
        <v>0.003</v>
      </c>
      <c r="AA674" s="2">
        <v>6.49</v>
      </c>
      <c r="AC674" s="2">
        <v>0.584</v>
      </c>
      <c r="AE674" s="2">
        <v>5.35</v>
      </c>
      <c r="AG674" s="2">
        <v>0.123</v>
      </c>
      <c r="AH674" s="2">
        <v>0.09</v>
      </c>
      <c r="AI674" s="2">
        <v>0.7</v>
      </c>
      <c r="AJ674" s="2">
        <v>180</v>
      </c>
      <c r="AK674" s="2">
        <v>0.7</v>
      </c>
    </row>
    <row r="675" spans="1:41" ht="12.75">
      <c r="A675" s="2" t="s">
        <v>85</v>
      </c>
      <c r="B675" s="2">
        <v>37344</v>
      </c>
      <c r="C675" s="2">
        <v>1235</v>
      </c>
      <c r="D675" s="2">
        <v>22.7</v>
      </c>
      <c r="E675" s="2">
        <v>7.24</v>
      </c>
      <c r="F675" s="2">
        <v>317</v>
      </c>
      <c r="G675" s="2">
        <v>0.65</v>
      </c>
      <c r="H675" s="2">
        <v>0.3</v>
      </c>
      <c r="I675" s="2">
        <v>147</v>
      </c>
      <c r="K675" s="2">
        <v>0.02</v>
      </c>
      <c r="L675" s="2">
        <v>5.28</v>
      </c>
      <c r="M675" s="2">
        <v>0.161</v>
      </c>
      <c r="P675" s="2">
        <v>0.005</v>
      </c>
      <c r="T675" s="2">
        <v>2.1</v>
      </c>
      <c r="U675" s="2">
        <v>1.2</v>
      </c>
      <c r="V675" s="2">
        <v>1.33</v>
      </c>
      <c r="X675" s="2">
        <v>56.4</v>
      </c>
      <c r="Y675" s="2">
        <v>0.003</v>
      </c>
      <c r="AA675" s="2">
        <v>6.49</v>
      </c>
      <c r="AC675" s="2">
        <v>0.16</v>
      </c>
      <c r="AE675" s="2">
        <v>4.13</v>
      </c>
      <c r="AG675" s="2">
        <v>0.152</v>
      </c>
      <c r="AH675" s="2">
        <v>0.129</v>
      </c>
      <c r="AJ675" s="2">
        <v>180</v>
      </c>
      <c r="AL675" s="2">
        <v>0.0005</v>
      </c>
      <c r="AM675" s="2">
        <v>0.023</v>
      </c>
      <c r="AN675" s="2">
        <v>0.01</v>
      </c>
      <c r="AO675" s="2">
        <v>0.01</v>
      </c>
    </row>
    <row r="676" spans="1:38" ht="12.75">
      <c r="A676" s="2" t="s">
        <v>85</v>
      </c>
      <c r="B676" s="2">
        <v>38089</v>
      </c>
      <c r="C676" s="2">
        <v>1340</v>
      </c>
      <c r="D676" s="2">
        <v>22.7</v>
      </c>
      <c r="E676" s="2">
        <v>7.39</v>
      </c>
      <c r="F676" s="2">
        <v>299</v>
      </c>
      <c r="G676" s="2">
        <v>1.07</v>
      </c>
      <c r="H676" s="2">
        <v>0.4</v>
      </c>
      <c r="I676" s="2">
        <v>154</v>
      </c>
      <c r="K676" s="2">
        <v>0.04</v>
      </c>
      <c r="L676" s="2">
        <v>5.78</v>
      </c>
      <c r="M676" s="2">
        <v>0.16</v>
      </c>
      <c r="V676" s="2">
        <v>3.38</v>
      </c>
      <c r="X676" s="2">
        <v>51.3</v>
      </c>
      <c r="AA676" s="2">
        <v>6.44</v>
      </c>
      <c r="AC676" s="2">
        <v>0.573</v>
      </c>
      <c r="AE676" s="2">
        <v>3.86</v>
      </c>
      <c r="AG676" s="2">
        <v>0.139</v>
      </c>
      <c r="AH676" s="2">
        <v>0.32</v>
      </c>
      <c r="AJ676" s="2">
        <v>176</v>
      </c>
      <c r="AL676" s="2">
        <v>0.0003</v>
      </c>
    </row>
    <row r="677" spans="1:38" ht="12.75">
      <c r="A677" s="2" t="s">
        <v>85</v>
      </c>
      <c r="B677" s="2">
        <v>38478</v>
      </c>
      <c r="C677" s="2">
        <v>1220</v>
      </c>
      <c r="D677" s="2">
        <v>22.4</v>
      </c>
      <c r="E677" s="2">
        <v>7.3</v>
      </c>
      <c r="F677" s="2">
        <v>303</v>
      </c>
      <c r="G677" s="2">
        <v>0.87</v>
      </c>
      <c r="I677" s="2">
        <v>156</v>
      </c>
      <c r="L677" s="2">
        <v>6.05</v>
      </c>
      <c r="M677" s="2">
        <v>0.18</v>
      </c>
      <c r="T677" s="2">
        <v>1</v>
      </c>
      <c r="V677" s="2">
        <v>1.26</v>
      </c>
      <c r="X677" s="2">
        <v>52.4</v>
      </c>
      <c r="AA677" s="2">
        <v>6.8</v>
      </c>
      <c r="AC677" s="2">
        <v>0.46</v>
      </c>
      <c r="AE677" s="2">
        <v>3.62</v>
      </c>
      <c r="AG677" s="2">
        <v>0.102</v>
      </c>
      <c r="AH677" s="2">
        <v>0.12</v>
      </c>
      <c r="AJ677" s="2">
        <v>122</v>
      </c>
      <c r="AL677" s="2">
        <v>0.0035</v>
      </c>
    </row>
    <row r="678" spans="1:39" ht="12.75">
      <c r="A678" s="2" t="s">
        <v>85</v>
      </c>
      <c r="B678" s="2">
        <v>37681</v>
      </c>
      <c r="H678" s="2">
        <v>0.7</v>
      </c>
      <c r="I678" s="2">
        <v>171</v>
      </c>
      <c r="K678" s="2">
        <v>0.037</v>
      </c>
      <c r="L678" s="2">
        <v>6.25</v>
      </c>
      <c r="M678" s="2">
        <v>0.2</v>
      </c>
      <c r="P678" s="2">
        <v>0.005</v>
      </c>
      <c r="U678" s="2">
        <v>2.8</v>
      </c>
      <c r="V678" s="2">
        <v>2.6</v>
      </c>
      <c r="X678" s="2">
        <v>52.5</v>
      </c>
      <c r="Y678" s="2">
        <v>0.002</v>
      </c>
      <c r="AA678" s="2">
        <v>6.25</v>
      </c>
      <c r="AC678" s="2">
        <v>0.588</v>
      </c>
      <c r="AE678" s="2">
        <v>3.93</v>
      </c>
      <c r="AG678" s="2">
        <v>0.14</v>
      </c>
      <c r="AH678" s="2">
        <v>0.3</v>
      </c>
      <c r="AJ678" s="2">
        <v>173</v>
      </c>
      <c r="AL678" s="2">
        <v>0.003</v>
      </c>
      <c r="AM678" s="2">
        <v>0.01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12.421875" style="0" bestFit="1" customWidth="1"/>
  </cols>
  <sheetData>
    <row r="1" ht="12.75">
      <c r="B1" s="6" t="s">
        <v>116</v>
      </c>
    </row>
    <row r="2" spans="1:6" ht="12.75">
      <c r="A2" s="6" t="s">
        <v>115</v>
      </c>
      <c r="B2" s="6" t="s">
        <v>117</v>
      </c>
      <c r="C2" s="6" t="s">
        <v>106</v>
      </c>
      <c r="D2" s="6" t="s">
        <v>107</v>
      </c>
      <c r="E2" s="6" t="s">
        <v>110</v>
      </c>
      <c r="F2" s="6" t="s">
        <v>111</v>
      </c>
    </row>
    <row r="3" spans="1:6" ht="12.75">
      <c r="A3" s="11">
        <f>'031734011'!$A$38</f>
        <v>31734011</v>
      </c>
      <c r="B3" s="10">
        <f>'031734011'!$A$40</f>
        <v>18</v>
      </c>
      <c r="C3">
        <f>'031734011'!U41</f>
        <v>5.341666666666666</v>
      </c>
      <c r="D3">
        <f>'031734011'!U42</f>
        <v>2.95</v>
      </c>
      <c r="E3">
        <f>'031734011'!U45</f>
        <v>26.658333333333335</v>
      </c>
      <c r="F3">
        <f>'031734011'!U46</f>
        <v>3.941666666666666</v>
      </c>
    </row>
    <row r="4" spans="1:6" ht="12.75">
      <c r="A4" s="11">
        <f>'041608002'!$A$38</f>
        <v>41608002</v>
      </c>
      <c r="B4" s="10">
        <f>'041608002'!$A$40</f>
        <v>12</v>
      </c>
      <c r="C4">
        <f>'041608002'!U41</f>
        <v>3.9285714285714284</v>
      </c>
      <c r="D4">
        <f>'041608002'!U42</f>
        <v>1.2000000000000002</v>
      </c>
      <c r="E4">
        <f>'041608002'!U45</f>
        <v>21.771428571428572</v>
      </c>
      <c r="F4">
        <f>'041608002'!U46</f>
        <v>3.6285714285714286</v>
      </c>
    </row>
    <row r="5" spans="1:6" ht="12.75">
      <c r="A5" s="11">
        <f>'041734002'!$A$38</f>
        <v>41734002</v>
      </c>
      <c r="B5" s="10">
        <f>'041734002'!$A$40</f>
        <v>10</v>
      </c>
      <c r="C5">
        <f>'041734002'!U41</f>
        <v>3.4636363636363625</v>
      </c>
      <c r="D5">
        <f>'041734002'!U42</f>
        <v>1</v>
      </c>
      <c r="E5">
        <f>'041734002'!U45</f>
        <v>18.13636363636364</v>
      </c>
      <c r="F5">
        <f>'041734002'!U46</f>
        <v>3.1636363636363627</v>
      </c>
    </row>
    <row r="6" spans="1:6" ht="12.75">
      <c r="A6" s="11">
        <f>'051511002'!$A$38</f>
        <v>51511002</v>
      </c>
      <c r="B6" s="10">
        <f>'051511002'!$A$40</f>
        <v>7</v>
      </c>
      <c r="C6">
        <f>'051511002'!U41</f>
        <v>7.208333333333332</v>
      </c>
      <c r="D6">
        <f>'051511002'!U42</f>
        <v>1.15</v>
      </c>
      <c r="E6">
        <f>'051511002'!U45</f>
        <v>50.59166666666667</v>
      </c>
      <c r="F6">
        <f>'051511002'!U46</f>
        <v>6.908333333333332</v>
      </c>
    </row>
    <row r="7" spans="1:6" ht="12.75">
      <c r="A7" s="11">
        <f>'051610006'!$A$38</f>
        <v>51610006</v>
      </c>
      <c r="B7" s="10">
        <f>'051610006'!$A$40</f>
        <v>2.5</v>
      </c>
      <c r="C7">
        <f>'051610006'!U41</f>
        <v>1.78</v>
      </c>
      <c r="D7">
        <f>'051610006'!U42</f>
        <v>1.1</v>
      </c>
      <c r="E7">
        <f>'051610006'!U45</f>
        <v>3.62</v>
      </c>
      <c r="F7">
        <f>'051610006'!U46</f>
        <v>1.48</v>
      </c>
    </row>
    <row r="8" spans="1:6" ht="12.75">
      <c r="A8" s="11">
        <f>'051922001'!$A$38</f>
        <v>51922001</v>
      </c>
      <c r="B8" s="10">
        <f>'051922001'!$A$40</f>
        <v>30</v>
      </c>
      <c r="C8">
        <f>'051922001'!U41</f>
        <v>4.50909090909091</v>
      </c>
      <c r="D8">
        <f>'051922001'!U42</f>
        <v>1.6</v>
      </c>
      <c r="E8">
        <f>'051922001'!U45</f>
        <v>19.29090909090909</v>
      </c>
      <c r="F8">
        <f>'051922001'!U46</f>
        <v>3.9090909090909096</v>
      </c>
    </row>
    <row r="9" spans="1:6" ht="12.75">
      <c r="A9" s="11">
        <f>'061521005'!$A$38</f>
        <v>61521005</v>
      </c>
      <c r="B9" s="10">
        <f>'061521005'!$A$40</f>
        <v>-6.5</v>
      </c>
      <c r="C9">
        <f>'061521005'!U41</f>
        <v>3.025</v>
      </c>
      <c r="D9">
        <f>'061521005'!U42</f>
        <v>1.1</v>
      </c>
      <c r="E9">
        <f>'061521005'!U45</f>
        <v>9.375</v>
      </c>
      <c r="F9">
        <f>'061521005'!U46</f>
        <v>2.725</v>
      </c>
    </row>
    <row r="10" spans="1:6" ht="12.75">
      <c r="A10" s="11">
        <f>'061607001'!$A$38</f>
        <v>61607001</v>
      </c>
      <c r="B10" s="10">
        <f>'061607001'!$A$40</f>
        <v>-2</v>
      </c>
      <c r="C10">
        <f>'061607001'!U41</f>
        <v>2.909090909090909</v>
      </c>
      <c r="D10">
        <f>'061607001'!U42</f>
        <v>1.4</v>
      </c>
      <c r="E10">
        <f>'061607001'!U45</f>
        <v>9.190909090909091</v>
      </c>
      <c r="F10">
        <f>'061607001'!U46</f>
        <v>2.6090909090909093</v>
      </c>
    </row>
    <row r="11" spans="1:6" ht="12.75">
      <c r="A11" s="11">
        <f>'061610001'!$A$38</f>
        <v>61610001</v>
      </c>
      <c r="B11" s="10">
        <f>'061610001'!$A$40</f>
        <v>-3.5</v>
      </c>
      <c r="C11">
        <f>'061610001'!U41</f>
        <v>14.108333333333333</v>
      </c>
      <c r="D11">
        <f>'061610001'!U42</f>
        <v>2.7</v>
      </c>
      <c r="E11">
        <f>'061610001'!U45</f>
        <v>109.89166666666667</v>
      </c>
      <c r="F11">
        <f>'061610001'!U46</f>
        <v>13.808333333333332</v>
      </c>
    </row>
    <row r="12" spans="1:6" ht="12.75">
      <c r="A12" s="11">
        <f>'071630002'!$A$38</f>
        <v>71630002</v>
      </c>
      <c r="B12" s="10">
        <f>'071630002'!$A$40</f>
        <v>-10</v>
      </c>
      <c r="C12">
        <f>'071630002'!U41</f>
        <v>4.4230769230769225</v>
      </c>
      <c r="D12">
        <f>'071630002'!U42</f>
        <v>4.4</v>
      </c>
      <c r="E12">
        <f>'071630002'!U45</f>
        <v>11.776923076923076</v>
      </c>
      <c r="F12">
        <f>'071630002'!U46</f>
        <v>3.7230769230769223</v>
      </c>
    </row>
    <row r="13" spans="1:6" ht="12.75">
      <c r="A13" s="11">
        <f>'071723003'!$A$38</f>
        <v>71723003</v>
      </c>
      <c r="B13" s="10">
        <f>'071723003'!$A$40</f>
        <v>-0.9</v>
      </c>
      <c r="C13">
        <f>'071723003'!U41</f>
        <v>4.016666666666667</v>
      </c>
      <c r="D13">
        <f>'071723003'!U42</f>
        <v>2.5</v>
      </c>
      <c r="E13">
        <f>'071723003'!U45</f>
        <v>13.183333333333334</v>
      </c>
      <c r="F13">
        <f>'071723003'!U46</f>
        <v>3.716666666666667</v>
      </c>
    </row>
    <row r="14" spans="1:6" ht="12.75">
      <c r="A14" s="11">
        <f>'071724007'!$A$38</f>
        <v>71724007</v>
      </c>
      <c r="B14" s="10">
        <f>'071724007'!$A$40</f>
        <v>0.6</v>
      </c>
      <c r="C14">
        <f>'071724007'!U41</f>
        <v>2.381818181818182</v>
      </c>
      <c r="D14">
        <f>'071724007'!U42</f>
        <v>1</v>
      </c>
      <c r="E14">
        <f>'071724007'!U45</f>
        <v>6.218181818181818</v>
      </c>
      <c r="F14">
        <f>'071724007'!U46</f>
        <v>2.081818181818182</v>
      </c>
    </row>
    <row r="15" spans="1:6" ht="12.75">
      <c r="A15" s="11">
        <f>'071827009'!$A$38</f>
        <v>71827009</v>
      </c>
      <c r="B15" s="10">
        <f>'071827009'!$A$40</f>
        <v>3</v>
      </c>
      <c r="C15">
        <f>'071827009'!U41</f>
        <v>2.5615384615384618</v>
      </c>
      <c r="D15" s="10">
        <f>'071827009'!U42</f>
        <v>2.1</v>
      </c>
      <c r="E15">
        <f>'071827009'!U45</f>
        <v>3.6384615384615384</v>
      </c>
      <c r="F15">
        <f>'071827009'!U46</f>
        <v>2.261538461538462</v>
      </c>
    </row>
    <row r="16" spans="1:6" ht="12.75">
      <c r="A16" s="11">
        <f>'071923003'!$A$38</f>
        <v>71923003</v>
      </c>
      <c r="B16" s="10">
        <f>'071923003'!$A$40</f>
        <v>15</v>
      </c>
      <c r="C16">
        <f>'071923003'!U41</f>
        <v>2.372727272727273</v>
      </c>
      <c r="D16">
        <f>'071923003'!U42</f>
        <v>2.4</v>
      </c>
      <c r="E16">
        <f>'071923003'!U45</f>
        <v>2.7272727272727266</v>
      </c>
      <c r="F16">
        <f>'071923003'!U46</f>
        <v>2.072727272727273</v>
      </c>
    </row>
    <row r="17" spans="1:6" ht="12.75">
      <c r="A17" s="5">
        <f>'072205001'!$A$38</f>
        <v>72205001</v>
      </c>
      <c r="B17">
        <f>'072205001'!$A$40</f>
        <v>39</v>
      </c>
      <c r="C17">
        <f>'072205001'!U41</f>
        <v>2.7916666666666665</v>
      </c>
      <c r="D17">
        <f>'072205001'!U42</f>
        <v>2.5</v>
      </c>
      <c r="E17">
        <f>'072205001'!U45</f>
        <v>6.608333333333334</v>
      </c>
      <c r="F17">
        <f>'072205001'!U46</f>
        <v>2.4916666666666667</v>
      </c>
    </row>
    <row r="18" spans="1:6" ht="12.75">
      <c r="A18" s="5">
        <f>'081535002'!$A$38</f>
        <v>81535002</v>
      </c>
      <c r="B18">
        <f>'081535002'!$A$40</f>
        <v>-22.5</v>
      </c>
      <c r="C18">
        <f>'081535002'!U41</f>
        <v>9.48</v>
      </c>
      <c r="D18">
        <f>'081535002'!U42</f>
        <v>7.1499999999999995</v>
      </c>
      <c r="E18">
        <f>'081535002'!U45</f>
        <v>23.819999999999997</v>
      </c>
      <c r="F18">
        <f>'081535002'!U46</f>
        <v>5.58</v>
      </c>
    </row>
    <row r="19" spans="1:6" ht="12.75">
      <c r="A19" s="5">
        <f>'081912004'!$A$38</f>
        <v>81912004</v>
      </c>
      <c r="B19">
        <f>'081912004'!$A$40</f>
        <v>12</v>
      </c>
      <c r="C19">
        <f>'081912004'!U41</f>
        <v>2.6583333333333337</v>
      </c>
      <c r="D19">
        <f>'081912004'!U42</f>
        <v>1.35</v>
      </c>
      <c r="E19">
        <f>'081912004'!U45</f>
        <v>7.1416666666666675</v>
      </c>
      <c r="F19">
        <f>'081912004'!U46</f>
        <v>2.358333333333334</v>
      </c>
    </row>
    <row r="20" spans="1:6" ht="12.75">
      <c r="A20" s="5">
        <f>'082202001'!$A$38</f>
        <v>82202001</v>
      </c>
      <c r="B20">
        <f>'082202001'!$A$40</f>
        <v>40</v>
      </c>
      <c r="C20">
        <f>'082202001'!U41</f>
        <v>3.0250000000000004</v>
      </c>
      <c r="D20">
        <f>'082202001'!U42</f>
        <v>2.8</v>
      </c>
      <c r="E20">
        <f>'082202001'!U45</f>
        <v>7.775</v>
      </c>
      <c r="F20">
        <f>'082202001'!U46</f>
        <v>2.7250000000000005</v>
      </c>
    </row>
    <row r="21" spans="1:6" ht="12.75">
      <c r="A21" s="5">
        <f>'091628005'!$A$38</f>
        <v>91628005</v>
      </c>
      <c r="B21">
        <f>'091628005'!$A$40</f>
        <v>-25</v>
      </c>
      <c r="C21">
        <f>'091628005'!U41</f>
        <v>3.475</v>
      </c>
      <c r="D21">
        <f>'091628005'!U42</f>
        <v>2.4</v>
      </c>
      <c r="E21">
        <f>'091628005'!U45</f>
        <v>10.525</v>
      </c>
      <c r="F21">
        <f>'091628005'!U46</f>
        <v>3.075</v>
      </c>
    </row>
    <row r="22" ht="12.75">
      <c r="A22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22" sqref="F22"/>
    </sheetView>
  </sheetViews>
  <sheetFormatPr defaultColWidth="9.140625" defaultRowHeight="12.75"/>
  <cols>
    <col min="1" max="1" width="10.00390625" style="0" bestFit="1" customWidth="1"/>
    <col min="2" max="2" width="12.421875" style="0" bestFit="1" customWidth="1"/>
  </cols>
  <sheetData>
    <row r="1" ht="12.75">
      <c r="B1" s="6" t="s">
        <v>116</v>
      </c>
    </row>
    <row r="2" spans="1:6" ht="12.75">
      <c r="A2" s="6" t="s">
        <v>115</v>
      </c>
      <c r="B2" s="6" t="s">
        <v>117</v>
      </c>
      <c r="C2" s="6" t="s">
        <v>106</v>
      </c>
      <c r="D2" s="6" t="s">
        <v>107</v>
      </c>
      <c r="E2" s="6" t="s">
        <v>110</v>
      </c>
      <c r="F2" s="6" t="s">
        <v>111</v>
      </c>
    </row>
    <row r="3" spans="1:6" ht="12.75">
      <c r="A3" s="11">
        <f>'031734011'!$A$38</f>
        <v>31734011</v>
      </c>
      <c r="B3" s="10">
        <f>'031734011'!$A$40</f>
        <v>18</v>
      </c>
      <c r="C3">
        <f>'031734011'!I41</f>
        <v>160.5</v>
      </c>
      <c r="D3">
        <f>'031734011'!I42</f>
        <v>163</v>
      </c>
      <c r="E3">
        <f>'031734011'!I45</f>
        <v>13.5</v>
      </c>
      <c r="F3">
        <f>'031734011'!I46</f>
        <v>60.5</v>
      </c>
    </row>
    <row r="4" spans="1:6" ht="12.75">
      <c r="A4" s="11">
        <f>'041608002'!$A$38</f>
        <v>41608002</v>
      </c>
      <c r="B4" s="10">
        <f>'041608002'!$A$40</f>
        <v>12</v>
      </c>
      <c r="C4">
        <f>'041608002'!I41</f>
        <v>87.86315789473684</v>
      </c>
      <c r="D4">
        <f>'041608002'!I42</f>
        <v>86.4</v>
      </c>
      <c r="E4">
        <f>'041608002'!I45</f>
        <v>8.036842105263162</v>
      </c>
      <c r="F4">
        <f>'041608002'!I46</f>
        <v>6.063157894736847</v>
      </c>
    </row>
    <row r="5" spans="1:6" ht="12.75">
      <c r="A5" s="11">
        <f>'041734002'!$A$38</f>
        <v>41734002</v>
      </c>
      <c r="B5" s="10">
        <f>'041734002'!$A$40</f>
        <v>10</v>
      </c>
      <c r="C5">
        <f>'041734002'!I41</f>
        <v>106.46296296296296</v>
      </c>
      <c r="D5">
        <f>'041734002'!I42</f>
        <v>104</v>
      </c>
      <c r="E5">
        <f>'041734002'!I45</f>
        <v>9.537037037037038</v>
      </c>
      <c r="F5">
        <f>'041734002'!I46</f>
        <v>9.662962962962965</v>
      </c>
    </row>
    <row r="6" spans="1:6" ht="12.75">
      <c r="A6" s="11">
        <f>'051511002'!$A$38</f>
        <v>51511002</v>
      </c>
      <c r="B6" s="10">
        <f>'051511002'!$A$40</f>
        <v>7</v>
      </c>
      <c r="C6">
        <f>'051511002'!I41</f>
        <v>239.32</v>
      </c>
      <c r="D6">
        <f>'051511002'!I42</f>
        <v>239</v>
      </c>
      <c r="E6">
        <f>'051511002'!I45</f>
        <v>25.680000000000007</v>
      </c>
      <c r="F6">
        <f>'051511002'!I46</f>
        <v>32.31999999999999</v>
      </c>
    </row>
    <row r="7" spans="1:6" ht="12.75">
      <c r="A7" s="11">
        <f>'051610006'!$A$38</f>
        <v>51610006</v>
      </c>
      <c r="B7" s="10">
        <f>'051610006'!$A$40</f>
        <v>2.5</v>
      </c>
      <c r="C7">
        <f>'051610006'!I41</f>
        <v>140.77272727272728</v>
      </c>
      <c r="D7">
        <f>'051610006'!I42</f>
        <v>140.5</v>
      </c>
      <c r="E7">
        <f>'051610006'!I45</f>
        <v>10.22727272727272</v>
      </c>
      <c r="F7">
        <f>'051610006'!I46</f>
        <v>12.77272727272728</v>
      </c>
    </row>
    <row r="8" spans="1:6" ht="12.75">
      <c r="A8" s="11">
        <f>'051922001'!$A$38</f>
        <v>51922001</v>
      </c>
      <c r="B8" s="10">
        <f>'051922001'!$A$40</f>
        <v>30</v>
      </c>
      <c r="C8">
        <f>'051922001'!I41</f>
        <v>185.69565217391303</v>
      </c>
      <c r="D8">
        <f>'051922001'!I42</f>
        <v>187</v>
      </c>
      <c r="E8">
        <f>'051922001'!I45</f>
        <v>10.304347826086968</v>
      </c>
      <c r="F8">
        <f>'051922001'!I46</f>
        <v>21.695652173913032</v>
      </c>
    </row>
    <row r="9" spans="1:6" ht="12.75">
      <c r="A9" s="11">
        <f>'061521005'!$A$38</f>
        <v>61521005</v>
      </c>
      <c r="B9" s="10">
        <f>'061521005'!$A$40</f>
        <v>-6.5</v>
      </c>
      <c r="C9">
        <f>'061521005'!I41</f>
        <v>188.12</v>
      </c>
      <c r="D9">
        <f>'061521005'!I42</f>
        <v>184</v>
      </c>
      <c r="E9">
        <f>'061521005'!I45</f>
        <v>25.879999999999995</v>
      </c>
      <c r="F9">
        <f>'061521005'!I46</f>
        <v>23.120000000000005</v>
      </c>
    </row>
    <row r="10" spans="1:6" ht="12.75">
      <c r="A10" s="11">
        <f>'061607001'!$A$38</f>
        <v>61607001</v>
      </c>
      <c r="B10" s="10">
        <f>'061607001'!$A$40</f>
        <v>-2</v>
      </c>
      <c r="C10">
        <f>'061607001'!I41</f>
        <v>157.80769230769232</v>
      </c>
      <c r="D10">
        <f>'061607001'!I42</f>
        <v>157</v>
      </c>
      <c r="E10">
        <f>'061607001'!I45</f>
        <v>16.19230769230768</v>
      </c>
      <c r="F10">
        <f>'061607001'!I46</f>
        <v>15.80769230769232</v>
      </c>
    </row>
    <row r="11" spans="1:6" ht="12.75">
      <c r="A11" s="11">
        <f>'061610001'!$A$38</f>
        <v>61610001</v>
      </c>
      <c r="B11" s="10">
        <f>'061610001'!$A$40</f>
        <v>-3.5</v>
      </c>
      <c r="C11">
        <f>'061610001'!I41</f>
        <v>299.0869565217391</v>
      </c>
      <c r="D11">
        <f>'061610001'!I42</f>
        <v>253</v>
      </c>
      <c r="E11">
        <f>'061610001'!I45</f>
        <v>537.9130434782609</v>
      </c>
      <c r="F11">
        <f>'061610001'!I46</f>
        <v>64.08695652173913</v>
      </c>
    </row>
    <row r="12" spans="1:6" ht="12.75">
      <c r="A12" s="11">
        <f>'071630002'!$A$38</f>
        <v>71630002</v>
      </c>
      <c r="B12" s="10">
        <f>'071630002'!$A$40</f>
        <v>-10</v>
      </c>
      <c r="C12">
        <f>'071630002'!I41</f>
        <v>129.8846153846154</v>
      </c>
      <c r="D12">
        <f>'071630002'!I42</f>
        <v>128.5</v>
      </c>
      <c r="E12">
        <f>'071630002'!I45</f>
        <v>23.115384615384613</v>
      </c>
      <c r="F12">
        <f>'071630002'!I46</f>
        <v>10.884615384615387</v>
      </c>
    </row>
    <row r="13" spans="1:6" ht="12.75">
      <c r="A13" s="11">
        <f>'071723003'!$A$38</f>
        <v>71723003</v>
      </c>
      <c r="B13" s="10">
        <f>'071723003'!$A$40</f>
        <v>-0.9</v>
      </c>
      <c r="C13">
        <f>'071723003'!I41</f>
        <v>190.57692307692307</v>
      </c>
      <c r="D13">
        <f>'071723003'!I42</f>
        <v>191</v>
      </c>
      <c r="E13">
        <f>'071723003'!I45</f>
        <v>13.423076923076934</v>
      </c>
      <c r="F13">
        <f>'071723003'!I46</f>
        <v>10.576923076923066</v>
      </c>
    </row>
    <row r="14" spans="1:6" ht="12.75">
      <c r="A14" s="11">
        <f>'071724007'!$A$38</f>
        <v>71724007</v>
      </c>
      <c r="B14" s="10">
        <f>'071724007'!$A$40</f>
        <v>0.6</v>
      </c>
      <c r="C14">
        <f>'071724007'!I41</f>
        <v>129.6153846153846</v>
      </c>
      <c r="D14">
        <f>'071724007'!I42</f>
        <v>130.5</v>
      </c>
      <c r="E14">
        <f>'071724007'!I45</f>
        <v>22.384615384615387</v>
      </c>
      <c r="F14">
        <f>'071724007'!I46</f>
        <v>12.615384615384613</v>
      </c>
    </row>
    <row r="15" spans="1:6" ht="12.75">
      <c r="A15" s="11">
        <f>'071827009'!$A$38</f>
        <v>71827009</v>
      </c>
      <c r="B15" s="10">
        <f>'071827009'!$A$40</f>
        <v>3</v>
      </c>
      <c r="C15">
        <f>'071827009'!I41</f>
        <v>171.8</v>
      </c>
      <c r="D15" s="10">
        <f>'071827009'!I42</f>
        <v>172</v>
      </c>
      <c r="E15">
        <f>'071827009'!I45</f>
        <v>10.199999999999989</v>
      </c>
      <c r="F15">
        <f>'071827009'!I46</f>
        <v>7.800000000000011</v>
      </c>
    </row>
    <row r="16" spans="1:6" ht="12.75">
      <c r="A16" s="11">
        <f>'071923003'!$A$38</f>
        <v>71923003</v>
      </c>
      <c r="B16" s="10">
        <f>'071923003'!$A$40</f>
        <v>15</v>
      </c>
      <c r="C16">
        <f>'071923003'!I41</f>
        <v>99.78333333333335</v>
      </c>
      <c r="D16">
        <f>'071923003'!I42</f>
        <v>96.25</v>
      </c>
      <c r="E16">
        <f>'071923003'!I45</f>
        <v>30.216666666666654</v>
      </c>
      <c r="F16">
        <f>'071923003'!I46</f>
        <v>7.783333333333346</v>
      </c>
    </row>
    <row r="17" spans="1:6" ht="12.75">
      <c r="A17" s="5">
        <f>'072205001'!$A$38</f>
        <v>72205001</v>
      </c>
      <c r="B17">
        <f>'072205001'!$A$40</f>
        <v>39</v>
      </c>
      <c r="C17">
        <f>'072205001'!I41</f>
        <v>138.8</v>
      </c>
      <c r="D17">
        <f>'072205001'!I42</f>
        <v>139</v>
      </c>
      <c r="E17">
        <f>'072205001'!I45</f>
        <v>5.199999999999989</v>
      </c>
      <c r="F17">
        <f>'072205001'!I46</f>
        <v>6.800000000000011</v>
      </c>
    </row>
    <row r="18" spans="1:6" ht="12.75">
      <c r="A18" s="5">
        <f>'081535002'!$A$38</f>
        <v>81535002</v>
      </c>
      <c r="B18">
        <f>'081535002'!$A$40</f>
        <v>-22.5</v>
      </c>
      <c r="C18">
        <f>'081535002'!I41</f>
        <v>220.66666666666666</v>
      </c>
      <c r="D18">
        <f>'081535002'!I42</f>
        <v>220.5</v>
      </c>
      <c r="E18">
        <f>'081535002'!I45</f>
        <v>11.333333333333343</v>
      </c>
      <c r="F18">
        <f>'081535002'!I46</f>
        <v>12.666666666666657</v>
      </c>
    </row>
    <row r="19" spans="1:6" ht="12.75">
      <c r="A19" s="5">
        <f>'081912004'!$A$38</f>
        <v>81912004</v>
      </c>
      <c r="B19">
        <f>'081912004'!$A$40</f>
        <v>12</v>
      </c>
      <c r="C19">
        <f>'081912004'!I41</f>
        <v>135.36</v>
      </c>
      <c r="D19">
        <f>'081912004'!I42</f>
        <v>135</v>
      </c>
      <c r="E19">
        <f>'081912004'!I45</f>
        <v>27.639999999999986</v>
      </c>
      <c r="F19">
        <f>'081912004'!I46</f>
        <v>38.360000000000014</v>
      </c>
    </row>
    <row r="20" spans="1:6" ht="12.75">
      <c r="A20" s="5">
        <f>'082202001'!$A$38</f>
        <v>82202001</v>
      </c>
      <c r="B20">
        <f>'082202001'!$A$40</f>
        <v>40</v>
      </c>
      <c r="C20">
        <f>'082202001'!I41</f>
        <v>153.92</v>
      </c>
      <c r="D20">
        <f>'082202001'!I42</f>
        <v>157</v>
      </c>
      <c r="E20">
        <f>'082202001'!I45</f>
        <v>20.080000000000013</v>
      </c>
      <c r="F20">
        <f>'082202001'!I46</f>
        <v>33.91999999999999</v>
      </c>
    </row>
    <row r="21" spans="1:6" ht="12.75">
      <c r="A21" s="5">
        <f>'091628005'!$A$38</f>
        <v>91628005</v>
      </c>
      <c r="B21">
        <f>'091628005'!$A$40</f>
        <v>-25</v>
      </c>
      <c r="C21">
        <f>'091628005'!I41</f>
        <v>125.24</v>
      </c>
      <c r="D21">
        <f>'091628005'!I42</f>
        <v>126</v>
      </c>
      <c r="E21">
        <f>'091628005'!I45</f>
        <v>14.760000000000005</v>
      </c>
      <c r="F21">
        <f>'091628005'!I46</f>
        <v>14.239999999999995</v>
      </c>
    </row>
    <row r="22" ht="12.75">
      <c r="A22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3" sqref="C3"/>
    </sheetView>
  </sheetViews>
  <sheetFormatPr defaultColWidth="9.140625" defaultRowHeight="12.75"/>
  <cols>
    <col min="1" max="1" width="10.00390625" style="0" bestFit="1" customWidth="1"/>
    <col min="2" max="2" width="12.421875" style="0" bestFit="1" customWidth="1"/>
  </cols>
  <sheetData>
    <row r="1" ht="12.75">
      <c r="B1" s="6" t="s">
        <v>116</v>
      </c>
    </row>
    <row r="2" spans="1:6" ht="12.75">
      <c r="A2" s="6" t="s">
        <v>115</v>
      </c>
      <c r="B2" s="6" t="s">
        <v>117</v>
      </c>
      <c r="C2" s="6" t="s">
        <v>106</v>
      </c>
      <c r="D2" s="6" t="s">
        <v>107</v>
      </c>
      <c r="E2" s="6" t="s">
        <v>110</v>
      </c>
      <c r="F2" s="6" t="s">
        <v>111</v>
      </c>
    </row>
    <row r="3" spans="1:6" ht="12.75">
      <c r="A3" s="11">
        <f>'031734011'!$A$38</f>
        <v>31734011</v>
      </c>
      <c r="B3" s="10">
        <f>'031734011'!$A$40</f>
        <v>18</v>
      </c>
      <c r="C3">
        <f>'031734011'!AG41</f>
        <v>0.15058333333333335</v>
      </c>
      <c r="D3">
        <f>'031734011'!AG42</f>
        <v>0.1265</v>
      </c>
      <c r="E3">
        <f>'031734011'!AG45</f>
        <v>0.19141666666666668</v>
      </c>
      <c r="F3">
        <f>'031734011'!AG46</f>
        <v>0.11758333333333335</v>
      </c>
    </row>
    <row r="4" spans="1:6" ht="12.75">
      <c r="A4" s="11">
        <f>'041608002'!$A$38</f>
        <v>41608002</v>
      </c>
      <c r="B4" s="10">
        <f>'041608002'!$A$40</f>
        <v>12</v>
      </c>
      <c r="C4">
        <f>'041608002'!AG41</f>
        <v>0.11440000000000003</v>
      </c>
      <c r="D4">
        <f>'041608002'!AG42</f>
        <v>0.062</v>
      </c>
      <c r="E4">
        <f>'041608002'!AG45</f>
        <v>0.6856</v>
      </c>
      <c r="F4">
        <f>'041608002'!AG46</f>
        <v>0.06140000000000003</v>
      </c>
    </row>
    <row r="5" spans="1:6" ht="12.75">
      <c r="A5" s="11">
        <f>'041734002'!$A$38</f>
        <v>41734002</v>
      </c>
      <c r="B5" s="10">
        <f>'041734002'!$A$40</f>
        <v>10</v>
      </c>
      <c r="C5">
        <f>'041734002'!AG41</f>
        <v>0.035040000000000016</v>
      </c>
      <c r="D5">
        <f>'041734002'!AG42</f>
        <v>0.036</v>
      </c>
      <c r="E5">
        <f>'041734002'!AG45</f>
        <v>0.03495999999999999</v>
      </c>
      <c r="F5">
        <f>'041734002'!AG46</f>
        <v>0.018040000000000014</v>
      </c>
    </row>
    <row r="6" spans="1:6" ht="12.75">
      <c r="A6" s="11">
        <f>'051511002'!$A$38</f>
        <v>51511002</v>
      </c>
      <c r="B6" s="10">
        <f>'051511002'!$A$40</f>
        <v>7</v>
      </c>
      <c r="C6">
        <f>'051511002'!AG41</f>
        <v>0.04347368421052633</v>
      </c>
      <c r="D6">
        <f>'051511002'!AG42</f>
        <v>0.041</v>
      </c>
      <c r="E6">
        <f>'051511002'!AG45</f>
        <v>0.026526315789473676</v>
      </c>
      <c r="F6">
        <f>'051511002'!AG46</f>
        <v>0.01647368421052633</v>
      </c>
    </row>
    <row r="7" spans="1:6" ht="12.75">
      <c r="A7" s="11">
        <f>'051610006'!$A$38</f>
        <v>51610006</v>
      </c>
      <c r="B7" s="10">
        <f>'051610006'!$A$40</f>
        <v>2.5</v>
      </c>
      <c r="C7">
        <f>'051610006'!AG41</f>
        <v>0.027750000000000007</v>
      </c>
      <c r="D7">
        <f>'051610006'!AG42</f>
        <v>0.025500000000000002</v>
      </c>
      <c r="E7">
        <f>'051610006'!AG45</f>
        <v>0.03224999999999999</v>
      </c>
      <c r="F7">
        <f>'051610006'!AG46</f>
        <v>0.022750000000000006</v>
      </c>
    </row>
    <row r="8" spans="1:6" ht="12.75">
      <c r="A8" s="11">
        <f>'051922001'!$A$38</f>
        <v>51922001</v>
      </c>
      <c r="B8" s="10">
        <f>'051922001'!$A$40</f>
        <v>30</v>
      </c>
      <c r="C8">
        <f>'051922001'!AG41</f>
        <v>1.1082857142857143</v>
      </c>
      <c r="D8">
        <f>'051922001'!AG42</f>
        <v>0.498</v>
      </c>
      <c r="E8">
        <f>'051922001'!AG45</f>
        <v>2.531714285714286</v>
      </c>
      <c r="F8">
        <f>'051922001'!AG46</f>
        <v>1.0082857142857142</v>
      </c>
    </row>
    <row r="9" spans="1:6" ht="12.75">
      <c r="A9" s="11">
        <f>'061521005'!$A$38</f>
        <v>61521005</v>
      </c>
      <c r="B9" s="10">
        <f>'061521005'!$A$40</f>
        <v>-6.5</v>
      </c>
      <c r="C9">
        <f>'061521005'!AG41</f>
        <v>0.04718750000000001</v>
      </c>
      <c r="D9">
        <f>'061521005'!AG42</f>
        <v>0.042499999999999996</v>
      </c>
      <c r="E9">
        <f>'061521005'!AG45</f>
        <v>0.032812499999999994</v>
      </c>
      <c r="F9">
        <f>'061521005'!AG46</f>
        <v>0.027187500000000007</v>
      </c>
    </row>
    <row r="10" spans="1:6" ht="12.75">
      <c r="A10" s="11">
        <f>'061607001'!$A$38</f>
        <v>61607001</v>
      </c>
      <c r="B10" s="10">
        <f>'061607001'!$A$40</f>
        <v>-2</v>
      </c>
      <c r="C10">
        <f>'061607001'!AG41</f>
        <v>0.054421052631578946</v>
      </c>
      <c r="D10">
        <f>'061607001'!AG42</f>
        <v>0.041</v>
      </c>
      <c r="E10">
        <f>'061607001'!AG45</f>
        <v>0.2715789473684211</v>
      </c>
      <c r="F10">
        <f>'061607001'!AG46</f>
        <v>0.03342105263157895</v>
      </c>
    </row>
    <row r="11" spans="1:6" ht="12.75">
      <c r="A11" s="11">
        <f>'061610001'!$A$38</f>
        <v>61610001</v>
      </c>
      <c r="B11" s="10">
        <f>'061610001'!$A$40</f>
        <v>-3.5</v>
      </c>
      <c r="C11">
        <f>'061610001'!AG41</f>
        <v>0.34461538461538466</v>
      </c>
      <c r="D11">
        <f>'061610001'!AG42</f>
        <v>0.144</v>
      </c>
      <c r="E11">
        <f>'061610001'!AG45</f>
        <v>1.0553846153846154</v>
      </c>
      <c r="F11">
        <f>'061610001'!AG46</f>
        <v>0.24761538461538465</v>
      </c>
    </row>
    <row r="12" spans="1:6" ht="12.75">
      <c r="A12" s="11">
        <f>'071630002'!$A$38</f>
        <v>71630002</v>
      </c>
      <c r="B12" s="10">
        <f>'071630002'!$A$40</f>
        <v>-10</v>
      </c>
      <c r="C12">
        <f>'071630002'!AG41</f>
        <v>0.12778260869565217</v>
      </c>
      <c r="D12">
        <f>'071630002'!AG42</f>
        <v>0.116</v>
      </c>
      <c r="E12">
        <f>'071630002'!AG45</f>
        <v>0.23521739130434782</v>
      </c>
      <c r="F12">
        <f>'071630002'!AG46</f>
        <v>0.07878260869565216</v>
      </c>
    </row>
    <row r="13" spans="1:6" ht="12.75">
      <c r="A13" s="11">
        <f>'071723003'!$A$38</f>
        <v>71723003</v>
      </c>
      <c r="B13" s="10">
        <f>'071723003'!$A$40</f>
        <v>-0.9</v>
      </c>
      <c r="C13">
        <f>'071723003'!AG41</f>
        <v>0.040000000000000015</v>
      </c>
      <c r="D13">
        <f>'071723003'!AG42</f>
        <v>0.037</v>
      </c>
      <c r="E13">
        <f>'071723003'!AG45</f>
        <v>0.03999999999999999</v>
      </c>
      <c r="F13">
        <f>'071723003'!AG46</f>
        <v>0.016000000000000014</v>
      </c>
    </row>
    <row r="14" spans="1:6" ht="12.75">
      <c r="A14" s="11">
        <f>'071724007'!$A$38</f>
        <v>71724007</v>
      </c>
      <c r="B14" s="10">
        <f>'071724007'!$A$40</f>
        <v>0.6</v>
      </c>
      <c r="C14">
        <f>'071724007'!AG41</f>
        <v>0.031782608695652186</v>
      </c>
      <c r="D14">
        <f>'071724007'!AG42</f>
        <v>0.027</v>
      </c>
      <c r="E14">
        <f>'071724007'!AG45</f>
        <v>0.048217391304347816</v>
      </c>
      <c r="F14">
        <f>'071724007'!AG46</f>
        <v>0.015782608695652185</v>
      </c>
    </row>
    <row r="15" spans="1:6" ht="12.75">
      <c r="A15" s="11">
        <f>'071827009'!$A$38</f>
        <v>71827009</v>
      </c>
      <c r="B15" s="10">
        <f>'071827009'!$A$40</f>
        <v>3</v>
      </c>
      <c r="C15">
        <f>'071827009'!AG41</f>
        <v>0.03300000000000001</v>
      </c>
      <c r="D15" s="10">
        <f>'071827009'!AG42</f>
        <v>0.029</v>
      </c>
      <c r="E15">
        <f>'071827009'!AG45</f>
        <v>0.037</v>
      </c>
      <c r="F15">
        <f>'071827009'!AG46</f>
        <v>0.013000000000000008</v>
      </c>
    </row>
    <row r="16" spans="1:6" ht="12.75">
      <c r="A16" s="11">
        <f>'071923003'!$A$38</f>
        <v>71923003</v>
      </c>
      <c r="B16" s="10">
        <f>'071923003'!$A$40</f>
        <v>15</v>
      </c>
      <c r="C16">
        <f>'071923003'!AG41</f>
        <v>0.02776923076923077</v>
      </c>
      <c r="D16">
        <f>'071923003'!AG42</f>
        <v>0.01</v>
      </c>
      <c r="E16">
        <f>'071923003'!AG45</f>
        <v>0.04223076923076924</v>
      </c>
      <c r="F16">
        <f>'071923003'!AG46</f>
        <v>0.022769230769230767</v>
      </c>
    </row>
    <row r="17" spans="1:6" ht="12.75">
      <c r="A17" s="5">
        <f>'072205001'!$A$38</f>
        <v>72205001</v>
      </c>
      <c r="B17">
        <f>'072205001'!$A$40</f>
        <v>39</v>
      </c>
      <c r="C17">
        <f>'072205001'!AG41</f>
        <v>0.03152000000000001</v>
      </c>
      <c r="D17">
        <f>'072205001'!AG42</f>
        <v>0.022</v>
      </c>
      <c r="E17">
        <f>'072205001'!AG45</f>
        <v>0.04147999999999998</v>
      </c>
      <c r="F17">
        <f>'072205001'!AG46</f>
        <v>0.026520000000000012</v>
      </c>
    </row>
    <row r="18" spans="1:6" ht="12.75">
      <c r="A18" s="5">
        <f>'081535002'!$A$38</f>
        <v>81535002</v>
      </c>
      <c r="B18">
        <f>'081535002'!$A$40</f>
        <v>-22.5</v>
      </c>
      <c r="C18">
        <f>'081535002'!AG41</f>
        <v>0.6664444444444446</v>
      </c>
      <c r="D18">
        <f>'081535002'!AG42</f>
        <v>0.6625000000000001</v>
      </c>
      <c r="E18">
        <f>'081535002'!AG45</f>
        <v>0.15755555555555534</v>
      </c>
      <c r="F18">
        <f>'081535002'!AG46</f>
        <v>0.1364444444444446</v>
      </c>
    </row>
    <row r="19" spans="1:6" ht="12.75">
      <c r="A19" s="5">
        <f>'081912004'!$A$38</f>
        <v>81912004</v>
      </c>
      <c r="B19">
        <f>'081912004'!$A$40</f>
        <v>12</v>
      </c>
      <c r="C19">
        <f>'081912004'!AG41</f>
        <v>0.05287500000000001</v>
      </c>
      <c r="D19">
        <f>'081912004'!AG42</f>
        <v>0.049</v>
      </c>
      <c r="E19">
        <f>'081912004'!AG45</f>
        <v>0.06612499999999999</v>
      </c>
      <c r="F19">
        <f>'081912004'!AG46</f>
        <v>0.03687500000000001</v>
      </c>
    </row>
    <row r="20" spans="1:6" ht="12.75">
      <c r="A20" s="5">
        <f>'082202001'!$A$38</f>
        <v>82202001</v>
      </c>
      <c r="B20">
        <f>'082202001'!$A$40</f>
        <v>40</v>
      </c>
      <c r="C20">
        <f>'082202001'!AG41</f>
        <v>0.0754</v>
      </c>
      <c r="D20">
        <f>'082202001'!AG42</f>
        <v>0.07</v>
      </c>
      <c r="E20">
        <f>'082202001'!AG45</f>
        <v>0.034600000000000006</v>
      </c>
      <c r="F20">
        <f>'082202001'!AG46</f>
        <v>0.0634</v>
      </c>
    </row>
    <row r="21" spans="1:6" ht="12.75">
      <c r="A21" s="5">
        <f>'091628005'!$A$38</f>
        <v>91628005</v>
      </c>
      <c r="B21">
        <f>'091628005'!$A$40</f>
        <v>-25</v>
      </c>
      <c r="C21">
        <f>'091628005'!AG41</f>
        <v>0.18824</v>
      </c>
      <c r="D21">
        <f>'091628005'!AG42</f>
        <v>0.13</v>
      </c>
      <c r="E21">
        <f>'091628005'!AG45</f>
        <v>0.57376</v>
      </c>
      <c r="F21">
        <f>'091628005'!AG46</f>
        <v>0.07823999999999999</v>
      </c>
    </row>
    <row r="22" ht="12.75">
      <c r="A22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3" sqref="C3"/>
    </sheetView>
  </sheetViews>
  <sheetFormatPr defaultColWidth="9.140625" defaultRowHeight="12.75"/>
  <cols>
    <col min="1" max="1" width="10.00390625" style="0" bestFit="1" customWidth="1"/>
    <col min="2" max="2" width="12.421875" style="0" bestFit="1" customWidth="1"/>
  </cols>
  <sheetData>
    <row r="1" ht="12.75">
      <c r="B1" s="6" t="s">
        <v>116</v>
      </c>
    </row>
    <row r="2" spans="1:6" ht="12.75">
      <c r="A2" s="6" t="s">
        <v>115</v>
      </c>
      <c r="B2" s="6" t="s">
        <v>117</v>
      </c>
      <c r="C2" s="6" t="s">
        <v>106</v>
      </c>
      <c r="D2" s="6" t="s">
        <v>107</v>
      </c>
      <c r="E2" s="6" t="s">
        <v>110</v>
      </c>
      <c r="F2" s="6" t="s">
        <v>111</v>
      </c>
    </row>
    <row r="3" spans="1:6" ht="12.75">
      <c r="A3" s="11">
        <f>'031734011'!$A$38</f>
        <v>31734011</v>
      </c>
      <c r="B3" s="10">
        <f>'031734011'!$A$40</f>
        <v>18</v>
      </c>
      <c r="C3">
        <f>'031734011'!X41</f>
        <v>37.01153846153847</v>
      </c>
      <c r="D3">
        <f>'031734011'!X42</f>
        <v>37.35</v>
      </c>
      <c r="E3">
        <f>'031734011'!X45</f>
        <v>6.688461538461532</v>
      </c>
      <c r="F3">
        <f>'031734011'!X46</f>
        <v>11.811538461538472</v>
      </c>
    </row>
    <row r="4" spans="1:6" ht="12.75">
      <c r="A4" s="11">
        <f>'041608002'!$A$38</f>
        <v>41608002</v>
      </c>
      <c r="B4" s="10">
        <f>'041608002'!$A$40</f>
        <v>12</v>
      </c>
      <c r="C4">
        <f>'041608002'!X41</f>
        <v>34.973684210526315</v>
      </c>
      <c r="D4">
        <f>'041608002'!X42</f>
        <v>35</v>
      </c>
      <c r="E4">
        <f>'041608002'!X45</f>
        <v>4.9263157894736835</v>
      </c>
      <c r="F4">
        <f>'041608002'!X46</f>
        <v>2.8736842105263136</v>
      </c>
    </row>
    <row r="5" spans="1:6" ht="12.75">
      <c r="A5" s="11">
        <f>'041734002'!$A$38</f>
        <v>41734002</v>
      </c>
      <c r="B5" s="10">
        <f>'041734002'!$A$40</f>
        <v>10</v>
      </c>
      <c r="C5">
        <f>'041734002'!X41</f>
        <v>38.7925925925926</v>
      </c>
      <c r="D5">
        <f>'041734002'!X42</f>
        <v>38.3</v>
      </c>
      <c r="E5">
        <f>'041734002'!X45</f>
        <v>12.207407407407402</v>
      </c>
      <c r="F5">
        <f>'041734002'!X46</f>
        <v>2.6925925925925966</v>
      </c>
    </row>
    <row r="6" spans="1:6" ht="12.75">
      <c r="A6" s="11">
        <f>'051511002'!$A$38</f>
        <v>51511002</v>
      </c>
      <c r="B6" s="10">
        <f>'051511002'!$A$40</f>
        <v>7</v>
      </c>
      <c r="C6">
        <f>'051511002'!X41</f>
        <v>92.34</v>
      </c>
      <c r="D6">
        <f>'051511002'!X42</f>
        <v>94.5</v>
      </c>
      <c r="E6">
        <f>'051511002'!X45</f>
        <v>20.659999999999997</v>
      </c>
      <c r="F6">
        <f>'051511002'!X46</f>
        <v>81.54</v>
      </c>
    </row>
    <row r="7" spans="1:6" ht="12.75">
      <c r="A7" s="11">
        <f>'051610006'!$A$38</f>
        <v>51610006</v>
      </c>
      <c r="B7" s="10">
        <f>'051610006'!$A$40</f>
        <v>2.5</v>
      </c>
      <c r="C7">
        <f>'051610006'!X41</f>
        <v>46.699090909090906</v>
      </c>
      <c r="D7">
        <f>'051610006'!X42</f>
        <v>48.5</v>
      </c>
      <c r="E7">
        <f>'051610006'!X45</f>
        <v>8.700909090909093</v>
      </c>
      <c r="F7">
        <f>'051610006'!X46</f>
        <v>41.419090909090905</v>
      </c>
    </row>
    <row r="8" spans="1:6" ht="12.75">
      <c r="A8" s="11">
        <f>'051922001'!$A$38</f>
        <v>51922001</v>
      </c>
      <c r="B8" s="10">
        <f>'051922001'!$A$40</f>
        <v>30</v>
      </c>
      <c r="C8">
        <f>'051922001'!X41</f>
        <v>71.60434782608698</v>
      </c>
      <c r="D8">
        <f>'051922001'!X42</f>
        <v>46.9</v>
      </c>
      <c r="E8">
        <f>'051922001'!X45</f>
        <v>143.39565217391302</v>
      </c>
      <c r="F8">
        <f>'051922001'!X46</f>
        <v>34.60434782608698</v>
      </c>
    </row>
    <row r="9" spans="1:6" ht="12.75">
      <c r="A9" s="11">
        <f>'061521005'!$A$38</f>
        <v>61521005</v>
      </c>
      <c r="B9" s="10">
        <f>'061521005'!$A$40</f>
        <v>-6.5</v>
      </c>
      <c r="C9">
        <f>'061521005'!X41</f>
        <v>80.728</v>
      </c>
      <c r="D9">
        <f>'061521005'!X42</f>
        <v>78.4</v>
      </c>
      <c r="E9">
        <f>'061521005'!X45</f>
        <v>50.272000000000006</v>
      </c>
      <c r="F9">
        <f>'061521005'!X46</f>
        <v>11.027999999999992</v>
      </c>
    </row>
    <row r="10" spans="1:6" ht="12.75">
      <c r="A10" s="11">
        <f>'061607001'!$A$38</f>
        <v>61607001</v>
      </c>
      <c r="B10" s="10">
        <f>'061607001'!$A$40</f>
        <v>-2</v>
      </c>
      <c r="C10">
        <f>'061607001'!X41</f>
        <v>56.24384615384616</v>
      </c>
      <c r="D10">
        <f>'061607001'!X42</f>
        <v>57.8</v>
      </c>
      <c r="E10">
        <f>'061607001'!X45</f>
        <v>9.55615384615384</v>
      </c>
      <c r="F10">
        <f>'061607001'!X46</f>
        <v>49.90384615384616</v>
      </c>
    </row>
    <row r="11" spans="1:6" ht="12.75">
      <c r="A11" s="11">
        <f>'061610001'!$A$38</f>
        <v>61610001</v>
      </c>
      <c r="B11" s="10">
        <f>'061610001'!$A$40</f>
        <v>-3.5</v>
      </c>
      <c r="C11">
        <f>'061610001'!X41</f>
        <v>131.2217391304348</v>
      </c>
      <c r="D11">
        <f>'061610001'!X42</f>
        <v>105</v>
      </c>
      <c r="E11">
        <f>'061610001'!X45</f>
        <v>344.7782608695652</v>
      </c>
      <c r="F11">
        <f>'061610001'!X46</f>
        <v>120.6217391304348</v>
      </c>
    </row>
    <row r="12" spans="1:6" ht="12.75">
      <c r="A12" s="11">
        <f>'071630002'!$A$38</f>
        <v>71630002</v>
      </c>
      <c r="B12" s="10">
        <f>'071630002'!$A$40</f>
        <v>-10</v>
      </c>
      <c r="C12">
        <f>'071630002'!X41</f>
        <v>54.47692307692308</v>
      </c>
      <c r="D12">
        <f>'071630002'!X42</f>
        <v>54.400000000000006</v>
      </c>
      <c r="E12">
        <f>'071630002'!X45</f>
        <v>6.723076923076924</v>
      </c>
      <c r="F12">
        <f>'071630002'!X46</f>
        <v>12.976923076923079</v>
      </c>
    </row>
    <row r="13" spans="1:6" ht="12.75">
      <c r="A13" s="11">
        <f>'071723003'!$A$38</f>
        <v>71723003</v>
      </c>
      <c r="B13" s="10">
        <f>'071723003'!$A$40</f>
        <v>-0.9</v>
      </c>
      <c r="C13">
        <f>'071723003'!X41</f>
        <v>116.18888888888888</v>
      </c>
      <c r="D13">
        <f>'071723003'!X42</f>
        <v>116</v>
      </c>
      <c r="E13">
        <f>'071723003'!X45</f>
        <v>65.81111111111112</v>
      </c>
      <c r="F13">
        <f>'071723003'!X46</f>
        <v>76.08888888888887</v>
      </c>
    </row>
    <row r="14" spans="1:6" ht="12.75">
      <c r="A14" s="11">
        <f>'071724007'!$A$38</f>
        <v>71724007</v>
      </c>
      <c r="B14" s="10">
        <f>'071724007'!$A$40</f>
        <v>0.6</v>
      </c>
      <c r="C14">
        <f>'071724007'!X41</f>
        <v>53.93076923076922</v>
      </c>
      <c r="D14">
        <f>'071724007'!X42</f>
        <v>53.6</v>
      </c>
      <c r="E14">
        <f>'071724007'!X45</f>
        <v>15.26923076923078</v>
      </c>
      <c r="F14">
        <f>'071724007'!X46</f>
        <v>13.73076923076922</v>
      </c>
    </row>
    <row r="15" spans="1:6" ht="12.75">
      <c r="A15" s="11">
        <f>'071827009'!$A$38</f>
        <v>71827009</v>
      </c>
      <c r="B15" s="10">
        <f>'071827009'!$A$40</f>
        <v>3</v>
      </c>
      <c r="C15">
        <f>'071827009'!X41</f>
        <v>74.68399999999998</v>
      </c>
      <c r="D15" s="10">
        <f>'071827009'!X42</f>
        <v>72.2</v>
      </c>
      <c r="E15">
        <f>'071827009'!X45</f>
        <v>15.816000000000017</v>
      </c>
      <c r="F15">
        <f>'071827009'!X46</f>
        <v>7.083999999999989</v>
      </c>
    </row>
    <row r="16" spans="1:6" ht="12.75">
      <c r="A16" s="11">
        <f>'071923003'!$A$38</f>
        <v>71923003</v>
      </c>
      <c r="B16" s="10">
        <f>'071923003'!$A$40</f>
        <v>15</v>
      </c>
      <c r="C16">
        <f>'071923003'!X41</f>
        <v>27.261538461538464</v>
      </c>
      <c r="D16">
        <f>'071923003'!X42</f>
        <v>25.5</v>
      </c>
      <c r="E16">
        <f>'071923003'!X45</f>
        <v>20.738461538461536</v>
      </c>
      <c r="F16">
        <f>'071923003'!X46</f>
        <v>3.061538461538465</v>
      </c>
    </row>
    <row r="17" spans="1:6" ht="12.75">
      <c r="A17" s="5">
        <f>'072205001'!$A$38</f>
        <v>72205001</v>
      </c>
      <c r="B17">
        <f>'072205001'!$A$40</f>
        <v>39</v>
      </c>
      <c r="C17">
        <f>'072205001'!X41</f>
        <v>31.15199999999999</v>
      </c>
      <c r="D17">
        <f>'072205001'!X42</f>
        <v>30.9</v>
      </c>
      <c r="E17">
        <f>'072205001'!X45</f>
        <v>5.648000000000007</v>
      </c>
      <c r="F17">
        <f>'072205001'!X46</f>
        <v>3.551999999999989</v>
      </c>
    </row>
    <row r="18" spans="1:6" ht="12.75">
      <c r="A18" s="5">
        <f>'081535002'!$A$38</f>
        <v>81535002</v>
      </c>
      <c r="B18">
        <f>'081535002'!$A$40</f>
        <v>-22.5</v>
      </c>
      <c r="C18">
        <f>'081535002'!X41</f>
        <v>85.32222222222222</v>
      </c>
      <c r="D18">
        <f>'081535002'!X42</f>
        <v>84.3</v>
      </c>
      <c r="E18">
        <f>'081535002'!X45</f>
        <v>17.677777777777777</v>
      </c>
      <c r="F18">
        <f>'081535002'!X46</f>
        <v>10.222222222222229</v>
      </c>
    </row>
    <row r="19" spans="1:6" ht="12.75">
      <c r="A19" s="5">
        <f>'081912004'!$A$38</f>
        <v>81912004</v>
      </c>
      <c r="B19">
        <f>'081912004'!$A$40</f>
        <v>12</v>
      </c>
      <c r="C19">
        <f>'081912004'!X41</f>
        <v>54.992</v>
      </c>
      <c r="D19">
        <f>'081912004'!X42</f>
        <v>56.6</v>
      </c>
      <c r="E19">
        <f>'081912004'!X45</f>
        <v>19.40800000000001</v>
      </c>
      <c r="F19">
        <f>'081912004'!X46</f>
        <v>28.991999999999997</v>
      </c>
    </row>
    <row r="20" spans="1:6" ht="12.75">
      <c r="A20" s="5">
        <f>'082202001'!$A$38</f>
        <v>82202001</v>
      </c>
      <c r="B20">
        <f>'082202001'!$A$40</f>
        <v>40</v>
      </c>
      <c r="C20">
        <f>'082202001'!X41</f>
        <v>39.784</v>
      </c>
      <c r="D20">
        <f>'082202001'!X42</f>
        <v>40.7</v>
      </c>
      <c r="E20">
        <f>'082202001'!X45</f>
        <v>4.216000000000001</v>
      </c>
      <c r="F20">
        <f>'082202001'!X46</f>
        <v>8.584</v>
      </c>
    </row>
    <row r="21" spans="1:6" ht="12.75">
      <c r="A21" s="5">
        <f>'091628005'!$A$38</f>
        <v>91628005</v>
      </c>
      <c r="B21">
        <f>'091628005'!$A$40</f>
        <v>-25</v>
      </c>
      <c r="C21">
        <f>'091628005'!X41</f>
        <v>51.412</v>
      </c>
      <c r="D21">
        <f>'091628005'!X42</f>
        <v>49.7</v>
      </c>
      <c r="E21">
        <f>'091628005'!X45</f>
        <v>30.387999999999998</v>
      </c>
      <c r="F21">
        <f>'091628005'!X46</f>
        <v>9.411999999999999</v>
      </c>
    </row>
    <row r="22" ht="12.75">
      <c r="A22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12.421875" style="0" bestFit="1" customWidth="1"/>
  </cols>
  <sheetData>
    <row r="1" ht="12.75">
      <c r="B1" s="6" t="s">
        <v>116</v>
      </c>
    </row>
    <row r="2" spans="1:6" ht="12.75">
      <c r="A2" s="6" t="s">
        <v>115</v>
      </c>
      <c r="B2" s="6" t="s">
        <v>117</v>
      </c>
      <c r="C2" s="6" t="s">
        <v>106</v>
      </c>
      <c r="D2" s="6" t="s">
        <v>107</v>
      </c>
      <c r="E2" s="6" t="s">
        <v>110</v>
      </c>
      <c r="F2" s="6" t="s">
        <v>111</v>
      </c>
    </row>
    <row r="3" spans="1:6" ht="12.75">
      <c r="A3" s="11">
        <f>'031734011'!$A$38</f>
        <v>31734011</v>
      </c>
      <c r="B3" s="10">
        <f>'031734011'!$A$40</f>
        <v>18</v>
      </c>
      <c r="C3">
        <f>'031734011'!P41</f>
        <v>0.017230769230769234</v>
      </c>
      <c r="D3">
        <f>'031734011'!P42</f>
        <v>0.01</v>
      </c>
      <c r="E3">
        <f>'031734011'!P45</f>
        <v>0.05276923076923078</v>
      </c>
      <c r="F3">
        <f>'031734011'!P46</f>
        <v>0.012230769230769233</v>
      </c>
    </row>
    <row r="4" spans="1:6" ht="12.75">
      <c r="A4" s="11">
        <f>'041608002'!$A$38</f>
        <v>41608002</v>
      </c>
      <c r="B4" s="10">
        <f>'041608002'!$A$40</f>
        <v>12</v>
      </c>
      <c r="C4">
        <f>'041608002'!P41</f>
        <v>0.08142857142857142</v>
      </c>
      <c r="D4">
        <f>'041608002'!P42</f>
        <v>0.087</v>
      </c>
      <c r="E4">
        <f>'041608002'!P45</f>
        <v>0.010571428571428579</v>
      </c>
      <c r="F4">
        <f>'041608002'!P46</f>
        <v>0.04142857142857142</v>
      </c>
    </row>
    <row r="5" spans="1:6" ht="12.75">
      <c r="A5" s="11">
        <f>'041734002'!$A$38</f>
        <v>41734002</v>
      </c>
      <c r="B5" s="10">
        <f>'041734002'!$A$40</f>
        <v>10</v>
      </c>
      <c r="C5">
        <f>'041734002'!P41</f>
        <v>1.1544444444444442</v>
      </c>
      <c r="D5">
        <f>'041734002'!P42</f>
        <v>1.16</v>
      </c>
      <c r="E5">
        <f>'041734002'!P45</f>
        <v>0.08555555555555583</v>
      </c>
      <c r="F5">
        <f>'041734002'!P46</f>
        <v>0.10444444444444412</v>
      </c>
    </row>
    <row r="6" spans="1:6" ht="12.75">
      <c r="A6" s="11">
        <f>'051511002'!$A$38</f>
        <v>51511002</v>
      </c>
      <c r="B6" s="10">
        <f>'051511002'!$A$40</f>
        <v>7</v>
      </c>
      <c r="C6">
        <f>'051511002'!P41</f>
        <v>0.4548</v>
      </c>
      <c r="D6">
        <f>'051511002'!P42</f>
        <v>0.424</v>
      </c>
      <c r="E6">
        <f>'051511002'!P45</f>
        <v>0.17420000000000002</v>
      </c>
      <c r="F6">
        <f>'051511002'!P46</f>
        <v>0.18779999999999997</v>
      </c>
    </row>
    <row r="7" spans="1:6" ht="12.75">
      <c r="A7" s="11">
        <f>'051610006'!$A$38</f>
        <v>51610006</v>
      </c>
      <c r="B7" s="10">
        <f>'051610006'!$A$40</f>
        <v>2.5</v>
      </c>
      <c r="C7">
        <f>'051610006'!P41</f>
        <v>0.31845454545454543</v>
      </c>
      <c r="D7">
        <f>'051610006'!P42</f>
        <v>0.32</v>
      </c>
      <c r="E7">
        <f>'051610006'!P45</f>
        <v>0.05354545454545456</v>
      </c>
      <c r="F7">
        <f>'051610006'!P46</f>
        <v>0.05445454545454542</v>
      </c>
    </row>
    <row r="8" spans="1:6" ht="12.75">
      <c r="A8" s="11">
        <f>'051922001'!$A$38</f>
        <v>51922001</v>
      </c>
      <c r="B8" s="10">
        <f>'051922001'!$A$40</f>
        <v>30</v>
      </c>
      <c r="C8">
        <f>'051922001'!P41</f>
        <v>0.007727272727272728</v>
      </c>
      <c r="D8">
        <f>'051922001'!P42</f>
        <v>0.01</v>
      </c>
      <c r="E8">
        <f>'051922001'!P45</f>
        <v>0.0022727272727272726</v>
      </c>
      <c r="F8">
        <f>'051922001'!P46</f>
        <v>0.0027272727272727275</v>
      </c>
    </row>
    <row r="9" spans="1:6" ht="12.75">
      <c r="A9" s="11">
        <f>'061521005'!$A$38</f>
        <v>61521005</v>
      </c>
      <c r="B9" s="10">
        <f>'061521005'!$A$40</f>
        <v>-6.5</v>
      </c>
      <c r="C9">
        <f>'061521005'!P41</f>
        <v>0.48884000000000005</v>
      </c>
      <c r="D9">
        <f>'061521005'!P42</f>
        <v>0.438</v>
      </c>
      <c r="E9">
        <f>'061521005'!P45</f>
        <v>0.38915999999999995</v>
      </c>
      <c r="F9">
        <f>'061521005'!P46</f>
        <v>0.16484000000000004</v>
      </c>
    </row>
    <row r="10" spans="1:6" ht="12.75">
      <c r="A10" s="11">
        <f>'061607001'!$A$38</f>
        <v>61607001</v>
      </c>
      <c r="B10" s="10">
        <f>'061607001'!$A$40</f>
        <v>-2</v>
      </c>
      <c r="C10">
        <f>'061607001'!P41</f>
        <v>0.8466153846153848</v>
      </c>
      <c r="D10">
        <f>'061607001'!P42</f>
        <v>0.843</v>
      </c>
      <c r="E10">
        <f>'061607001'!P45</f>
        <v>0.07338461538461527</v>
      </c>
      <c r="F10">
        <f>'061607001'!P46</f>
        <v>0.07061538461538475</v>
      </c>
    </row>
    <row r="11" spans="1:6" ht="12.75">
      <c r="A11" s="11">
        <f>'061610001'!$A$38</f>
        <v>61610001</v>
      </c>
      <c r="B11" s="10">
        <f>'061610001'!$A$40</f>
        <v>-3.5</v>
      </c>
      <c r="C11">
        <f>'061610001'!P41</f>
        <v>0.06633333333333334</v>
      </c>
      <c r="D11">
        <f>'061610001'!P42</f>
        <v>0.069</v>
      </c>
      <c r="E11">
        <f>'061610001'!P45</f>
        <v>0.0036666666666666653</v>
      </c>
      <c r="F11">
        <f>'061610001'!P46</f>
        <v>0.014333333333333344</v>
      </c>
    </row>
    <row r="12" spans="1:6" ht="12.75">
      <c r="A12" s="11">
        <f>'071630002'!$A$38</f>
        <v>71630002</v>
      </c>
      <c r="B12" s="10">
        <f>'071630002'!$A$40</f>
        <v>-10</v>
      </c>
      <c r="C12">
        <f>'071630002'!P41</f>
        <v>0.23745000000000002</v>
      </c>
      <c r="D12">
        <f>'071630002'!P42</f>
        <v>0.06</v>
      </c>
      <c r="E12">
        <f>'071630002'!P45</f>
        <v>1.1325500000000002</v>
      </c>
      <c r="F12">
        <f>'071630002'!P46</f>
        <v>0.23245000000000002</v>
      </c>
    </row>
    <row r="13" spans="1:6" ht="12.75">
      <c r="A13" s="11">
        <f>'071723003'!$A$38</f>
        <v>71723003</v>
      </c>
      <c r="B13" s="10">
        <f>'071723003'!$A$40</f>
        <v>-0.9</v>
      </c>
      <c r="C13">
        <f>'071723003'!P41</f>
        <v>0.2866666666666666</v>
      </c>
      <c r="D13">
        <f>'071723003'!P42</f>
        <v>0.206</v>
      </c>
      <c r="E13">
        <f>'071723003'!P45</f>
        <v>1.3933333333333333</v>
      </c>
      <c r="F13">
        <f>'071723003'!P46</f>
        <v>0.19266666666666662</v>
      </c>
    </row>
    <row r="14" spans="1:6" ht="12.75">
      <c r="A14" s="11">
        <f>'071724007'!$A$38</f>
        <v>71724007</v>
      </c>
      <c r="B14" s="10">
        <f>'071724007'!$A$40</f>
        <v>0.6</v>
      </c>
      <c r="C14">
        <f>'071724007'!P41</f>
        <v>1.4996153846153848</v>
      </c>
      <c r="D14">
        <f>'071724007'!P42</f>
        <v>1.36</v>
      </c>
      <c r="E14">
        <f>'071724007'!P45</f>
        <v>3.2803846153846155</v>
      </c>
      <c r="F14">
        <f>'071724007'!P46</f>
        <v>0.2596153846153848</v>
      </c>
    </row>
    <row r="15" spans="1:6" ht="12.75">
      <c r="A15" s="11">
        <f>'071827009'!$A$38</f>
        <v>71827009</v>
      </c>
      <c r="B15" s="10">
        <f>'071827009'!$A$40</f>
        <v>3</v>
      </c>
      <c r="C15">
        <f>'071827009'!P41</f>
        <v>0.18017647058823527</v>
      </c>
      <c r="D15" s="10">
        <f>'071827009'!P42</f>
        <v>0.087</v>
      </c>
      <c r="E15">
        <f>'071827009'!P45</f>
        <v>1.5198235294117648</v>
      </c>
      <c r="F15">
        <f>'071827009'!P46</f>
        <v>0.13017647058823528</v>
      </c>
    </row>
    <row r="16" spans="1:6" ht="12.75">
      <c r="A16" s="11">
        <f>'071923003'!$A$38</f>
        <v>71923003</v>
      </c>
      <c r="B16" s="10">
        <f>'071923003'!$A$40</f>
        <v>15</v>
      </c>
      <c r="C16">
        <f>'071923003'!P41</f>
        <v>1.1999166666666665</v>
      </c>
      <c r="D16">
        <f>'071923003'!P42</f>
        <v>0.01</v>
      </c>
      <c r="E16">
        <f>'071923003'!P45</f>
        <v>10.400083333333333</v>
      </c>
      <c r="F16">
        <f>'071923003'!P46</f>
        <v>1.1959166666666665</v>
      </c>
    </row>
    <row r="17" spans="1:6" ht="12.75">
      <c r="A17" s="5">
        <f>'072205001'!$A$38</f>
        <v>72205001</v>
      </c>
      <c r="B17">
        <f>'072205001'!$A$40</f>
        <v>39</v>
      </c>
      <c r="C17">
        <f>'072205001'!P41</f>
        <v>0.366125</v>
      </c>
      <c r="D17">
        <f>'072205001'!P42</f>
        <v>0.01</v>
      </c>
      <c r="E17">
        <f>'072205001'!P45</f>
        <v>2.6938750000000002</v>
      </c>
      <c r="F17">
        <f>'072205001'!P46</f>
        <v>0.362125</v>
      </c>
    </row>
    <row r="18" spans="1:6" ht="12.75">
      <c r="A18" s="5">
        <f>'081535002'!$A$38</f>
        <v>81535002</v>
      </c>
      <c r="B18">
        <f>'081535002'!$A$40</f>
        <v>-22.5</v>
      </c>
      <c r="C18">
        <f>'081535002'!P41</f>
        <v>0.014400000000000001</v>
      </c>
      <c r="D18">
        <f>'081535002'!P42</f>
        <v>0.0115</v>
      </c>
      <c r="E18">
        <f>'081535002'!P45</f>
        <v>0.0146</v>
      </c>
      <c r="F18">
        <f>'081535002'!P46</f>
        <v>0.010400000000000001</v>
      </c>
    </row>
    <row r="19" spans="1:6" ht="12.75">
      <c r="A19" s="5">
        <f>'081912004'!$A$38</f>
        <v>81912004</v>
      </c>
      <c r="B19">
        <f>'081912004'!$A$40</f>
        <v>12</v>
      </c>
      <c r="C19">
        <f>'081912004'!P41</f>
        <v>4.3922</v>
      </c>
      <c r="D19">
        <f>'081912004'!P42</f>
        <v>5.5</v>
      </c>
      <c r="E19">
        <f>'081912004'!P45</f>
        <v>6.2078</v>
      </c>
      <c r="F19">
        <f>'081912004'!P46</f>
        <v>4.3882</v>
      </c>
    </row>
    <row r="20" spans="1:6" ht="12.75">
      <c r="A20" s="5">
        <f>'082202001'!$A$38</f>
        <v>82202001</v>
      </c>
      <c r="B20">
        <f>'082202001'!$A$40</f>
        <v>40</v>
      </c>
      <c r="C20">
        <f>'082202001'!P41</f>
        <v>0.42357142857142854</v>
      </c>
      <c r="D20">
        <f>'082202001'!P42</f>
        <v>0.01</v>
      </c>
      <c r="E20">
        <f>'082202001'!P45</f>
        <v>5.366428571428571</v>
      </c>
      <c r="F20">
        <f>'082202001'!P46</f>
        <v>0.41957142857142854</v>
      </c>
    </row>
    <row r="21" spans="1:6" ht="12.75">
      <c r="A21" s="5">
        <f>'091628005'!$A$38</f>
        <v>91628005</v>
      </c>
      <c r="B21">
        <f>'091628005'!$A$40</f>
        <v>-25</v>
      </c>
      <c r="C21">
        <f>'091628005'!P41</f>
        <v>0.08185714285714286</v>
      </c>
      <c r="D21">
        <f>'091628005'!P42</f>
        <v>0.029</v>
      </c>
      <c r="E21">
        <f>'091628005'!P45</f>
        <v>1.098142857142857</v>
      </c>
      <c r="F21">
        <f>'091628005'!P46</f>
        <v>0.06685714285714286</v>
      </c>
    </row>
    <row r="22" ht="12.75">
      <c r="A22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" sqref="A3"/>
    </sheetView>
  </sheetViews>
  <sheetFormatPr defaultColWidth="9.140625" defaultRowHeight="12.75"/>
  <cols>
    <col min="1" max="1" width="10.00390625" style="0" bestFit="1" customWidth="1"/>
    <col min="2" max="2" width="12.421875" style="0" bestFit="1" customWidth="1"/>
  </cols>
  <sheetData>
    <row r="1" ht="12.75">
      <c r="B1" s="6" t="s">
        <v>116</v>
      </c>
    </row>
    <row r="2" spans="1:10" ht="12.75">
      <c r="A2" s="6" t="s">
        <v>115</v>
      </c>
      <c r="B2" s="6" t="s">
        <v>117</v>
      </c>
      <c r="C2" s="6" t="s">
        <v>106</v>
      </c>
      <c r="D2" s="6" t="s">
        <v>107</v>
      </c>
      <c r="E2" s="6" t="s">
        <v>109</v>
      </c>
      <c r="F2" s="6" t="s">
        <v>108</v>
      </c>
      <c r="G2" s="6" t="s">
        <v>110</v>
      </c>
      <c r="H2" s="6" t="s">
        <v>111</v>
      </c>
      <c r="I2" s="6" t="s">
        <v>112</v>
      </c>
      <c r="J2" s="6" t="s">
        <v>113</v>
      </c>
    </row>
    <row r="3" spans="1:10" ht="12.75">
      <c r="A3" s="11">
        <f>'031734011'!$A$38</f>
        <v>31734011</v>
      </c>
      <c r="B3" s="10">
        <f>'031734011'!$A$40</f>
        <v>18</v>
      </c>
      <c r="C3">
        <f>'031734011'!L41</f>
        <v>5.525384615384615</v>
      </c>
      <c r="D3">
        <f>'031734011'!L42</f>
        <v>5.615</v>
      </c>
      <c r="E3">
        <f>'031734011'!L43</f>
        <v>6.3</v>
      </c>
      <c r="F3">
        <f>'031734011'!L44</f>
        <v>4.82</v>
      </c>
      <c r="G3">
        <f>'031734011'!L45</f>
        <v>0.7746153846153847</v>
      </c>
      <c r="H3">
        <f>'031734011'!L46</f>
        <v>0.7053846153846148</v>
      </c>
      <c r="I3">
        <f>'031734011'!L47</f>
        <v>0.3913487525901235</v>
      </c>
      <c r="J3">
        <f>'031734011'!L48</f>
        <v>0.2574888888889038</v>
      </c>
    </row>
    <row r="4" spans="1:10" ht="12.75">
      <c r="A4" s="11">
        <f>'041608002'!$A$38</f>
        <v>41608002</v>
      </c>
      <c r="B4" s="10">
        <f>'041608002'!$A$40</f>
        <v>12</v>
      </c>
      <c r="C4">
        <f>'041608002'!L41</f>
        <v>3.6442105263157893</v>
      </c>
      <c r="D4">
        <f>'041608002'!L42</f>
        <v>3.49</v>
      </c>
      <c r="E4">
        <f>'041608002'!L43</f>
        <v>4.6</v>
      </c>
      <c r="F4">
        <f>'041608002'!L44</f>
        <v>3.21</v>
      </c>
      <c r="G4">
        <f>'041608002'!L45</f>
        <v>0.9557894736842103</v>
      </c>
      <c r="H4">
        <f>'041608002'!L46</f>
        <v>0.4342105263157894</v>
      </c>
      <c r="I4">
        <f>'041608002'!L47</f>
        <v>0.42587577465570514</v>
      </c>
      <c r="J4">
        <f>'041608002'!L48</f>
        <v>0.29240444444443864</v>
      </c>
    </row>
    <row r="5" spans="1:10" ht="12.75">
      <c r="A5" s="11">
        <f>'041734002'!$A$38</f>
        <v>41734002</v>
      </c>
      <c r="B5" s="10">
        <f>'041734002'!$A$40</f>
        <v>10</v>
      </c>
      <c r="C5">
        <f>'041734002'!L41</f>
        <v>7.696666666666666</v>
      </c>
      <c r="D5">
        <f>'041734002'!L42</f>
        <v>7.78</v>
      </c>
      <c r="E5">
        <f>'041734002'!L43</f>
        <v>9.94</v>
      </c>
      <c r="F5">
        <f>'041734002'!L44</f>
        <v>6.03</v>
      </c>
      <c r="G5">
        <f>'041734002'!L45</f>
        <v>2.243333333333333</v>
      </c>
      <c r="H5">
        <f>'041734002'!L46</f>
        <v>1.666666666666666</v>
      </c>
      <c r="I5">
        <f>'041734002'!L47</f>
        <v>0.9461582238798024</v>
      </c>
      <c r="J5">
        <f>'041734002'!L48</f>
        <v>0.3678233333333323</v>
      </c>
    </row>
    <row r="6" spans="1:10" ht="12.75">
      <c r="A6" s="11">
        <f>'051511002'!$A$38</f>
        <v>51511002</v>
      </c>
      <c r="B6" s="10">
        <f>'051511002'!$A$40</f>
        <v>7</v>
      </c>
      <c r="C6">
        <f>'051511002'!L41</f>
        <v>5.069599999999999</v>
      </c>
      <c r="D6">
        <f>'051511002'!L42</f>
        <v>5.12</v>
      </c>
      <c r="E6">
        <f>'051511002'!L43</f>
        <v>6.09</v>
      </c>
      <c r="F6">
        <f>'051511002'!L44</f>
        <v>4.34</v>
      </c>
      <c r="G6">
        <f>'051511002'!L45</f>
        <v>1.0204000000000004</v>
      </c>
      <c r="H6">
        <f>'051511002'!L46</f>
        <v>0.7295999999999996</v>
      </c>
      <c r="I6">
        <f>'051511002'!L47</f>
        <v>0.4834380346366419</v>
      </c>
      <c r="J6">
        <f>'051511002'!L48</f>
        <v>0.3249377777777782</v>
      </c>
    </row>
    <row r="7" spans="1:10" ht="12.75">
      <c r="A7" s="11">
        <f>'051610006'!$A$38</f>
        <v>51610006</v>
      </c>
      <c r="B7" s="10">
        <f>'051610006'!$A$40</f>
        <v>2.5</v>
      </c>
      <c r="C7">
        <f>'051610006'!L41</f>
        <v>5.558181818181819</v>
      </c>
      <c r="D7">
        <f>'051610006'!L42</f>
        <v>5.68</v>
      </c>
      <c r="E7">
        <f>'051610006'!L43</f>
        <v>6.19</v>
      </c>
      <c r="F7">
        <f>'051610006'!L44</f>
        <v>4.13</v>
      </c>
      <c r="G7">
        <f>'051610006'!L45</f>
        <v>0.6318181818181818</v>
      </c>
      <c r="H7">
        <f>'051610006'!L46</f>
        <v>1.4281818181818187</v>
      </c>
      <c r="I7">
        <f>'051610006'!L47</f>
        <v>0.48267741730631675</v>
      </c>
      <c r="J7">
        <f>'051610006'!L48</f>
        <v>0.15848444444444315</v>
      </c>
    </row>
    <row r="8" spans="1:10" ht="12.75">
      <c r="A8" s="11">
        <f>'051922001'!$A$38</f>
        <v>51922001</v>
      </c>
      <c r="B8" s="10">
        <f>'051922001'!$A$40</f>
        <v>30</v>
      </c>
      <c r="C8">
        <f>'051922001'!L41</f>
        <v>7.173478260869565</v>
      </c>
      <c r="D8">
        <f>'051922001'!L42</f>
        <v>7.15</v>
      </c>
      <c r="E8">
        <f>'051922001'!L43</f>
        <v>8.89</v>
      </c>
      <c r="F8">
        <f>'051922001'!L44</f>
        <v>6.2</v>
      </c>
      <c r="G8">
        <f>'051922001'!L45</f>
        <v>1.7165217391304353</v>
      </c>
      <c r="H8">
        <f>'051922001'!L46</f>
        <v>0.9734782608695651</v>
      </c>
      <c r="I8">
        <f>'051922001'!L47</f>
        <v>0.5472128445433235</v>
      </c>
      <c r="J8">
        <f>'051922001'!L48</f>
        <v>0.2645333333333358</v>
      </c>
    </row>
    <row r="9" spans="1:10" ht="12.75">
      <c r="A9" s="11">
        <f>'061521005'!$A$38</f>
        <v>61521005</v>
      </c>
      <c r="B9" s="10">
        <f>'061521005'!$A$40</f>
        <v>-6.5</v>
      </c>
      <c r="C9">
        <f>'061521005'!L41</f>
        <v>5.4392000000000005</v>
      </c>
      <c r="D9">
        <f>'061521005'!L42</f>
        <v>5.18</v>
      </c>
      <c r="E9">
        <f>'061521005'!L43</f>
        <v>15.9</v>
      </c>
      <c r="F9">
        <f>'061521005'!L44</f>
        <v>4.1</v>
      </c>
      <c r="G9">
        <f>'061521005'!L45</f>
        <v>10.460799999999999</v>
      </c>
      <c r="H9">
        <f>'061521005'!L46</f>
        <v>1.3392000000000008</v>
      </c>
      <c r="I9">
        <f>'061521005'!L47</f>
        <v>2.2593895193171094</v>
      </c>
      <c r="J9">
        <f>'061521005'!L48</f>
        <v>12.574921111111117</v>
      </c>
    </row>
    <row r="10" spans="1:10" ht="12.75">
      <c r="A10" s="11">
        <f>'061607001'!$A$38</f>
        <v>61607001</v>
      </c>
      <c r="B10" s="10">
        <f>'061607001'!$A$40</f>
        <v>-2</v>
      </c>
      <c r="C10">
        <f>'061607001'!L41</f>
        <v>4.605384615384616</v>
      </c>
      <c r="D10">
        <f>'061607001'!L42</f>
        <v>4.5</v>
      </c>
      <c r="E10">
        <f>'061607001'!L43</f>
        <v>5.6</v>
      </c>
      <c r="F10">
        <f>'061607001'!L44</f>
        <v>3.81</v>
      </c>
      <c r="G10">
        <f>'061607001'!L45</f>
        <v>0.9946153846153836</v>
      </c>
      <c r="H10">
        <f>'061607001'!L46</f>
        <v>0.795384615384616</v>
      </c>
      <c r="I10">
        <f>'061607001'!L47</f>
        <v>0.48185666556958473</v>
      </c>
      <c r="J10">
        <f>'061607001'!L48</f>
        <v>0.2849999999999934</v>
      </c>
    </row>
    <row r="11" spans="1:10" ht="12.75">
      <c r="A11" s="11">
        <f>'061610001'!$A$38</f>
        <v>61610001</v>
      </c>
      <c r="B11" s="10">
        <f>'061610001'!$A$40</f>
        <v>-3.5</v>
      </c>
      <c r="C11">
        <f>'061610001'!L41</f>
        <v>6.148260869565218</v>
      </c>
      <c r="D11">
        <f>'061610001'!L42</f>
        <v>6.14</v>
      </c>
      <c r="E11">
        <f>'061610001'!L43</f>
        <v>7.7</v>
      </c>
      <c r="F11">
        <f>'061610001'!L44</f>
        <v>4.66</v>
      </c>
      <c r="G11">
        <f>'061610001'!L45</f>
        <v>1.5517391304347825</v>
      </c>
      <c r="H11">
        <f>'061610001'!L46</f>
        <v>1.4882608695652175</v>
      </c>
      <c r="I11">
        <f>'061610001'!L47</f>
        <v>0.867235168766042</v>
      </c>
      <c r="J11">
        <f>'061610001'!L48</f>
        <v>0.7072455555555481</v>
      </c>
    </row>
    <row r="12" spans="1:10" ht="12.75">
      <c r="A12" s="11">
        <f>'071630002'!$A$38</f>
        <v>71630002</v>
      </c>
      <c r="B12" s="10">
        <f>'071630002'!$A$40</f>
        <v>-10</v>
      </c>
      <c r="C12">
        <f>'071630002'!L41</f>
        <v>5.313461538461538</v>
      </c>
      <c r="D12">
        <f>'071630002'!L42</f>
        <v>5.42</v>
      </c>
      <c r="E12">
        <f>'071630002'!L43</f>
        <v>7.8</v>
      </c>
      <c r="F12">
        <f>'071630002'!L44</f>
        <v>0.15</v>
      </c>
      <c r="G12">
        <f>'071630002'!L45</f>
        <v>2.486538461538462</v>
      </c>
      <c r="H12">
        <f>'071630002'!L46</f>
        <v>5.163461538461537</v>
      </c>
      <c r="I12">
        <f>'071630002'!L47</f>
        <v>1.4374809697737028</v>
      </c>
      <c r="J12">
        <f>'071630002'!L48</f>
        <v>4.23781</v>
      </c>
    </row>
    <row r="13" spans="1:10" ht="12.75">
      <c r="A13" s="11">
        <f>'071723003'!$A$38</f>
        <v>71723003</v>
      </c>
      <c r="B13" s="10">
        <f>'071723003'!$A$40</f>
        <v>-0.9</v>
      </c>
      <c r="C13">
        <f>'071723003'!L41</f>
        <v>22.261538461538457</v>
      </c>
      <c r="D13">
        <f>'071723003'!L42</f>
        <v>22.2</v>
      </c>
      <c r="E13">
        <f>'071723003'!L43</f>
        <v>29.4</v>
      </c>
      <c r="F13">
        <f>'071723003'!L44</f>
        <v>19.2</v>
      </c>
      <c r="G13">
        <f>'071723003'!L45</f>
        <v>7.1384615384615415</v>
      </c>
      <c r="H13">
        <f>'071723003'!L46</f>
        <v>3.0615384615384578</v>
      </c>
      <c r="I13">
        <f>'071723003'!L47</f>
        <v>2.066703060060114</v>
      </c>
      <c r="J13">
        <f>'071723003'!L48</f>
        <v>7.569333333333311</v>
      </c>
    </row>
    <row r="14" spans="1:10" ht="12.75">
      <c r="A14" s="11">
        <f>'071724007'!$A$38</f>
        <v>71724007</v>
      </c>
      <c r="B14" s="10">
        <f>'071724007'!$A$40</f>
        <v>0.6</v>
      </c>
      <c r="C14">
        <f>'071724007'!L41</f>
        <v>6.062307692307692</v>
      </c>
      <c r="D14">
        <f>'071724007'!L42</f>
        <v>6.015</v>
      </c>
      <c r="E14">
        <f>'071724007'!L43</f>
        <v>7.39</v>
      </c>
      <c r="F14">
        <f>'071724007'!L44</f>
        <v>5.26</v>
      </c>
      <c r="G14">
        <f>'071724007'!L45</f>
        <v>1.327692307692308</v>
      </c>
      <c r="H14">
        <f>'071724007'!L46</f>
        <v>0.8023076923076919</v>
      </c>
      <c r="I14">
        <f>'071724007'!L47</f>
        <v>0.4992098371811976</v>
      </c>
      <c r="J14">
        <f>'071724007'!L48</f>
        <v>0.16592111111111763</v>
      </c>
    </row>
    <row r="15" spans="1:10" ht="12.75">
      <c r="A15" s="11">
        <f>'071827009'!$A$38</f>
        <v>71827009</v>
      </c>
      <c r="B15" s="10">
        <f>'071827009'!$A$40</f>
        <v>3</v>
      </c>
      <c r="C15">
        <f>'071827009'!L41</f>
        <v>57.26399999999998</v>
      </c>
      <c r="D15" s="10">
        <f>'071827009'!L42</f>
        <v>57.1</v>
      </c>
      <c r="E15">
        <f>'071827009'!L43</f>
        <v>76.1</v>
      </c>
      <c r="F15">
        <f>'071827009'!L44</f>
        <v>42.8</v>
      </c>
      <c r="G15">
        <f>'071827009'!L45</f>
        <v>18.836000000000013</v>
      </c>
      <c r="H15">
        <f>'071827009'!L46</f>
        <v>14.463999999999984</v>
      </c>
      <c r="I15">
        <f>'071827009'!L47</f>
        <v>7.245623966689758</v>
      </c>
      <c r="J15">
        <f>'071827009'!L48</f>
        <v>66.71066666666674</v>
      </c>
    </row>
    <row r="16" spans="1:10" ht="12.75">
      <c r="A16" s="11">
        <f>'071923003'!$A$38</f>
        <v>71923003</v>
      </c>
      <c r="B16" s="10">
        <f>'071923003'!$A$40</f>
        <v>15</v>
      </c>
      <c r="C16">
        <f>'071923003'!L41</f>
        <v>13.025</v>
      </c>
      <c r="D16">
        <f>'071923003'!L42</f>
        <v>12.85</v>
      </c>
      <c r="E16">
        <f>'071923003'!L43</f>
        <v>16</v>
      </c>
      <c r="F16">
        <f>'071923003'!L44</f>
        <v>10</v>
      </c>
      <c r="G16">
        <f>'071923003'!L45</f>
        <v>2.9749999999999996</v>
      </c>
      <c r="H16">
        <f>'071923003'!L46</f>
        <v>3.0250000000000004</v>
      </c>
      <c r="I16">
        <f>'071923003'!L47</f>
        <v>1.8459414941974694</v>
      </c>
      <c r="J16">
        <f>'071923003'!L48</f>
        <v>2.8000000000000305</v>
      </c>
    </row>
    <row r="17" spans="1:10" ht="12.75">
      <c r="A17" s="5">
        <f>'072205001'!$A$38</f>
        <v>72205001</v>
      </c>
      <c r="B17">
        <f>'072205001'!$A$40</f>
        <v>39</v>
      </c>
      <c r="C17">
        <f>'072205001'!L41</f>
        <v>7.066400000000001</v>
      </c>
      <c r="D17">
        <f>'072205001'!L42</f>
        <v>7.09</v>
      </c>
      <c r="E17">
        <f>'072205001'!L43</f>
        <v>8.57</v>
      </c>
      <c r="F17">
        <f>'072205001'!L44</f>
        <v>6.11</v>
      </c>
      <c r="G17">
        <f>'072205001'!L45</f>
        <v>1.5035999999999996</v>
      </c>
      <c r="H17">
        <f>'072205001'!L46</f>
        <v>0.9564000000000004</v>
      </c>
      <c r="I17">
        <f>'072205001'!L47</f>
        <v>0.49175603707529486</v>
      </c>
      <c r="J17">
        <f>'072205001'!L48</f>
        <v>0.14811666666667456</v>
      </c>
    </row>
    <row r="18" spans="1:10" ht="12.75">
      <c r="A18" s="5">
        <f>'081535002'!$A$38</f>
        <v>81535002</v>
      </c>
      <c r="B18">
        <f>'081535002'!$A$40</f>
        <v>-22.5</v>
      </c>
      <c r="C18">
        <f>'081535002'!L41</f>
        <v>5.043333333333333</v>
      </c>
      <c r="D18">
        <f>'081535002'!L42</f>
        <v>5.145</v>
      </c>
      <c r="E18">
        <f>'081535002'!L43</f>
        <v>5.6</v>
      </c>
      <c r="F18">
        <f>'081535002'!L44</f>
        <v>4</v>
      </c>
      <c r="G18">
        <f>'081535002'!L45</f>
        <v>0.5566666666666666</v>
      </c>
      <c r="H18">
        <f>'081535002'!L46</f>
        <v>1.043333333333333</v>
      </c>
      <c r="I18">
        <f>'081535002'!L47</f>
        <v>0.49978819043082034</v>
      </c>
      <c r="J18">
        <f>'081535002'!L48</f>
        <v>0.33420999999999407</v>
      </c>
    </row>
    <row r="19" spans="1:10" ht="12.75">
      <c r="A19" s="5">
        <f>'081912004'!$A$38</f>
        <v>81912004</v>
      </c>
      <c r="B19">
        <f>'081912004'!$A$40</f>
        <v>12</v>
      </c>
      <c r="C19">
        <f>'081912004'!L41</f>
        <v>13.845199999999998</v>
      </c>
      <c r="D19">
        <f>'081912004'!L42</f>
        <v>15.5</v>
      </c>
      <c r="E19">
        <f>'081912004'!L43</f>
        <v>24.3</v>
      </c>
      <c r="F19">
        <f>'081912004'!L44</f>
        <v>6.2</v>
      </c>
      <c r="G19">
        <f>'081912004'!L45</f>
        <v>10.454800000000002</v>
      </c>
      <c r="H19">
        <f>'081912004'!L46</f>
        <v>7.645199999999998</v>
      </c>
      <c r="I19">
        <f>'081912004'!L47</f>
        <v>5.418766095708511</v>
      </c>
      <c r="J19">
        <f>'081912004'!L48</f>
        <v>10.890845555555554</v>
      </c>
    </row>
    <row r="20" spans="1:10" ht="12.75">
      <c r="A20" s="5">
        <f>'082202001'!$A$38</f>
        <v>82202001</v>
      </c>
      <c r="B20">
        <f>'082202001'!$A$40</f>
        <v>40</v>
      </c>
      <c r="C20">
        <f>'082202001'!L41</f>
        <v>8.3408</v>
      </c>
      <c r="D20">
        <f>'082202001'!L42</f>
        <v>8.4</v>
      </c>
      <c r="E20">
        <f>'082202001'!L43</f>
        <v>10.3</v>
      </c>
      <c r="F20">
        <f>'082202001'!L44</f>
        <v>6.25</v>
      </c>
      <c r="G20">
        <f>'082202001'!L45</f>
        <v>1.959200000000001</v>
      </c>
      <c r="H20">
        <f>'082202001'!L46</f>
        <v>2.0907999999999998</v>
      </c>
      <c r="I20">
        <f>'082202001'!L47</f>
        <v>0.880832560706062</v>
      </c>
      <c r="J20">
        <f>'082202001'!L48</f>
        <v>1.0605611111111304</v>
      </c>
    </row>
    <row r="21" spans="1:10" ht="12.75">
      <c r="A21" s="5">
        <f>'091628005'!$A$38</f>
        <v>91628005</v>
      </c>
      <c r="B21">
        <f>'091628005'!$A$40</f>
        <v>-25</v>
      </c>
      <c r="C21">
        <f>'091628005'!L41</f>
        <v>4.7748</v>
      </c>
      <c r="D21">
        <f>'091628005'!L42</f>
        <v>4.7</v>
      </c>
      <c r="E21">
        <f>'091628005'!L43</f>
        <v>6.48</v>
      </c>
      <c r="F21">
        <f>'091628005'!L44</f>
        <v>3.63</v>
      </c>
      <c r="G21">
        <f>'091628005'!L45</f>
        <v>1.7052000000000005</v>
      </c>
      <c r="H21">
        <f>'091628005'!L46</f>
        <v>1.1448</v>
      </c>
      <c r="I21">
        <f>'091628005'!L47</f>
        <v>0.7007205814968853</v>
      </c>
      <c r="J21">
        <f>'091628005'!L48</f>
        <v>0.3330055555555589</v>
      </c>
    </row>
    <row r="22" ht="12.75">
      <c r="A22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0.00390625" style="0" bestFit="1" customWidth="1"/>
  </cols>
  <sheetData>
    <row r="1" spans="1:42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</row>
    <row r="2" spans="1:42" ht="12.75">
      <c r="A2" s="4" t="s">
        <v>48</v>
      </c>
      <c r="B2" s="3">
        <v>36866</v>
      </c>
      <c r="C2" s="4">
        <v>1000</v>
      </c>
      <c r="D2" s="4">
        <v>22.8</v>
      </c>
      <c r="E2" s="4">
        <v>9.58</v>
      </c>
      <c r="F2" s="4">
        <v>280</v>
      </c>
      <c r="G2" s="4">
        <v>0.72</v>
      </c>
      <c r="H2" s="4">
        <v>0.4</v>
      </c>
      <c r="I2" s="4">
        <v>100</v>
      </c>
      <c r="J2" s="4"/>
      <c r="K2" s="4">
        <v>0.54</v>
      </c>
      <c r="L2" s="4">
        <v>6</v>
      </c>
      <c r="M2" s="4">
        <v>0.258</v>
      </c>
      <c r="N2" s="4"/>
      <c r="O2" s="4"/>
      <c r="P2" s="4">
        <v>0.04</v>
      </c>
      <c r="Q2" s="4"/>
      <c r="R2" s="4"/>
      <c r="S2" s="4"/>
      <c r="T2" s="4">
        <v>2.5</v>
      </c>
      <c r="U2" s="4">
        <v>4.3</v>
      </c>
      <c r="V2" s="4">
        <v>9.03</v>
      </c>
      <c r="W2" s="4"/>
      <c r="X2" s="4">
        <v>25.2</v>
      </c>
      <c r="Y2" s="4">
        <v>0.006</v>
      </c>
      <c r="Z2" s="4"/>
      <c r="AA2" s="4">
        <v>8.2</v>
      </c>
      <c r="AB2" s="4"/>
      <c r="AC2" s="4">
        <v>23.1</v>
      </c>
      <c r="AD2" s="4"/>
      <c r="AE2" s="4">
        <v>10.6</v>
      </c>
      <c r="AF2" s="4"/>
      <c r="AG2" s="4">
        <v>0.033</v>
      </c>
      <c r="AH2" s="4">
        <v>0.64</v>
      </c>
      <c r="AI2" s="4">
        <v>0.7</v>
      </c>
      <c r="AJ2" s="4">
        <v>144</v>
      </c>
      <c r="AK2" s="4">
        <v>0.7</v>
      </c>
      <c r="AL2" s="4"/>
      <c r="AM2" s="4"/>
      <c r="AN2" s="4"/>
      <c r="AO2" s="4"/>
      <c r="AP2" s="4"/>
    </row>
    <row r="3" spans="1:42" ht="12.75">
      <c r="A3" s="4" t="s">
        <v>48</v>
      </c>
      <c r="B3" s="3">
        <v>36956</v>
      </c>
      <c r="C3" s="4">
        <v>1000</v>
      </c>
      <c r="D3" s="4">
        <v>22.9</v>
      </c>
      <c r="E3" s="4">
        <v>8.02</v>
      </c>
      <c r="F3" s="4">
        <v>289</v>
      </c>
      <c r="G3" s="4">
        <v>0.12</v>
      </c>
      <c r="H3" s="4">
        <v>0.5</v>
      </c>
      <c r="I3" s="4">
        <v>143</v>
      </c>
      <c r="J3" s="4"/>
      <c r="K3" s="4">
        <v>0.26</v>
      </c>
      <c r="L3" s="4">
        <v>6.3</v>
      </c>
      <c r="M3" s="4">
        <v>0.327</v>
      </c>
      <c r="N3" s="4"/>
      <c r="O3" s="4"/>
      <c r="P3" s="4">
        <v>0.01</v>
      </c>
      <c r="Q3" s="4"/>
      <c r="R3" s="4"/>
      <c r="S3" s="4"/>
      <c r="T3" s="4">
        <v>1.3</v>
      </c>
      <c r="U3" s="4">
        <v>32</v>
      </c>
      <c r="V3" s="4">
        <v>8.21</v>
      </c>
      <c r="W3" s="4"/>
      <c r="X3" s="4">
        <v>30</v>
      </c>
      <c r="Y3" s="4">
        <v>0.008</v>
      </c>
      <c r="Z3" s="4"/>
      <c r="AA3" s="4">
        <v>16.3</v>
      </c>
      <c r="AB3" s="4"/>
      <c r="AC3" s="4">
        <v>2.25</v>
      </c>
      <c r="AD3" s="4"/>
      <c r="AE3" s="4">
        <v>5.63</v>
      </c>
      <c r="AF3" s="4"/>
      <c r="AG3" s="4">
        <v>0.038</v>
      </c>
      <c r="AH3" s="4">
        <v>0.4</v>
      </c>
      <c r="AI3" s="4">
        <v>0.7</v>
      </c>
      <c r="AJ3" s="4">
        <v>180</v>
      </c>
      <c r="AK3" s="4">
        <v>0.7</v>
      </c>
      <c r="AL3" s="4"/>
      <c r="AM3" s="4"/>
      <c r="AN3" s="4"/>
      <c r="AO3" s="4"/>
      <c r="AP3" s="4"/>
    </row>
    <row r="4" spans="1:42" ht="12.75">
      <c r="A4" s="4" t="s">
        <v>48</v>
      </c>
      <c r="B4" s="3">
        <v>37046</v>
      </c>
      <c r="C4" s="4">
        <v>1600</v>
      </c>
      <c r="D4" s="4">
        <v>22.5</v>
      </c>
      <c r="E4" s="4">
        <v>7.58</v>
      </c>
      <c r="F4" s="4">
        <v>327</v>
      </c>
      <c r="G4" s="4">
        <v>0.1</v>
      </c>
      <c r="H4" s="4">
        <v>4.4</v>
      </c>
      <c r="I4" s="4">
        <v>166</v>
      </c>
      <c r="J4" s="4"/>
      <c r="K4" s="4">
        <v>0.26</v>
      </c>
      <c r="L4" s="4">
        <v>5.8</v>
      </c>
      <c r="M4" s="4">
        <v>0.431</v>
      </c>
      <c r="N4" s="4"/>
      <c r="O4" s="4"/>
      <c r="P4" s="4">
        <v>0.07</v>
      </c>
      <c r="Q4" s="4"/>
      <c r="R4" s="4"/>
      <c r="S4" s="4"/>
      <c r="T4" s="4">
        <v>3</v>
      </c>
      <c r="U4" s="4">
        <v>4.2</v>
      </c>
      <c r="V4" s="4">
        <v>3.21</v>
      </c>
      <c r="W4" s="4"/>
      <c r="X4" s="4">
        <v>43.7</v>
      </c>
      <c r="Y4" s="4">
        <v>0.001</v>
      </c>
      <c r="Z4" s="4"/>
      <c r="AA4" s="4">
        <v>16.5</v>
      </c>
      <c r="AB4" s="4"/>
      <c r="AC4" s="4">
        <v>0.975</v>
      </c>
      <c r="AD4" s="4"/>
      <c r="AE4" s="4">
        <v>5.87</v>
      </c>
      <c r="AF4" s="4"/>
      <c r="AG4" s="4">
        <v>0.334</v>
      </c>
      <c r="AH4" s="4">
        <v>0.33</v>
      </c>
      <c r="AI4" s="4">
        <v>18.5</v>
      </c>
      <c r="AJ4" s="4">
        <v>206</v>
      </c>
      <c r="AK4" s="4">
        <v>9</v>
      </c>
      <c r="AL4" s="4"/>
      <c r="AM4" s="4"/>
      <c r="AN4" s="4"/>
      <c r="AO4" s="4"/>
      <c r="AP4" s="4"/>
    </row>
    <row r="5" spans="1:42" ht="12.75">
      <c r="A5" s="4" t="s">
        <v>48</v>
      </c>
      <c r="B5" s="3">
        <v>37138</v>
      </c>
      <c r="C5" s="4">
        <v>940</v>
      </c>
      <c r="D5" s="4">
        <v>23</v>
      </c>
      <c r="E5" s="4">
        <v>7.76</v>
      </c>
      <c r="F5" s="4">
        <v>313</v>
      </c>
      <c r="G5" s="4">
        <v>0.21</v>
      </c>
      <c r="H5" s="4">
        <v>3.9</v>
      </c>
      <c r="I5" s="4">
        <v>155</v>
      </c>
      <c r="J5" s="4"/>
      <c r="K5" s="4">
        <v>0.22</v>
      </c>
      <c r="L5" s="4">
        <v>5.7</v>
      </c>
      <c r="M5" s="4">
        <v>0.382</v>
      </c>
      <c r="N5" s="4"/>
      <c r="O5" s="4"/>
      <c r="P5" s="4">
        <v>0.02</v>
      </c>
      <c r="Q5" s="4"/>
      <c r="R5" s="4"/>
      <c r="S5" s="4"/>
      <c r="T5" s="4">
        <v>0.8</v>
      </c>
      <c r="U5" s="4">
        <v>1.9</v>
      </c>
      <c r="V5" s="4">
        <v>2.5</v>
      </c>
      <c r="W5" s="4"/>
      <c r="X5" s="4">
        <v>39</v>
      </c>
      <c r="Y5" s="4">
        <v>0.002</v>
      </c>
      <c r="Z5" s="4"/>
      <c r="AA5" s="4">
        <v>16</v>
      </c>
      <c r="AB5" s="4"/>
      <c r="AC5" s="4">
        <v>2.27</v>
      </c>
      <c r="AD5" s="4"/>
      <c r="AE5" s="4">
        <v>6.15</v>
      </c>
      <c r="AF5" s="4"/>
      <c r="AG5" s="4">
        <v>0.24</v>
      </c>
      <c r="AH5" s="4">
        <v>0.34</v>
      </c>
      <c r="AI5" s="4">
        <v>6</v>
      </c>
      <c r="AJ5" s="4">
        <v>204</v>
      </c>
      <c r="AK5" s="4">
        <v>6</v>
      </c>
      <c r="AL5" s="4"/>
      <c r="AM5" s="4"/>
      <c r="AN5" s="4"/>
      <c r="AO5" s="4"/>
      <c r="AP5" s="4"/>
    </row>
    <row r="6" spans="1:42" ht="12.75">
      <c r="A6" s="4" t="s">
        <v>48</v>
      </c>
      <c r="B6" s="3">
        <v>37228</v>
      </c>
      <c r="C6" s="4">
        <v>1450</v>
      </c>
      <c r="D6" s="4">
        <v>22.7</v>
      </c>
      <c r="E6" s="4">
        <v>7.59</v>
      </c>
      <c r="F6" s="4">
        <v>317</v>
      </c>
      <c r="G6" s="4">
        <v>0.19</v>
      </c>
      <c r="H6" s="4">
        <v>8.2</v>
      </c>
      <c r="I6" s="4">
        <v>162</v>
      </c>
      <c r="J6" s="4"/>
      <c r="K6" s="4">
        <v>0.21</v>
      </c>
      <c r="L6" s="4">
        <v>4.84</v>
      </c>
      <c r="M6" s="4">
        <v>0.323</v>
      </c>
      <c r="N6" s="4"/>
      <c r="O6" s="4"/>
      <c r="P6" s="4">
        <v>0.02</v>
      </c>
      <c r="Q6" s="4"/>
      <c r="R6" s="4"/>
      <c r="S6" s="4"/>
      <c r="T6" s="4">
        <v>2.5</v>
      </c>
      <c r="U6" s="4">
        <v>3.9</v>
      </c>
      <c r="V6" s="4">
        <v>3.26</v>
      </c>
      <c r="W6" s="4"/>
      <c r="X6" s="4">
        <v>38.9</v>
      </c>
      <c r="Y6" s="4">
        <v>0.003</v>
      </c>
      <c r="Z6" s="4"/>
      <c r="AA6" s="4">
        <v>15.8</v>
      </c>
      <c r="AB6" s="4"/>
      <c r="AC6" s="4">
        <v>1.85</v>
      </c>
      <c r="AD6" s="4"/>
      <c r="AE6" s="4">
        <v>5.78</v>
      </c>
      <c r="AF6" s="4"/>
      <c r="AG6" s="4">
        <v>0.342</v>
      </c>
      <c r="AH6" s="4">
        <v>0.28</v>
      </c>
      <c r="AI6" s="4">
        <v>0.7</v>
      </c>
      <c r="AJ6" s="4">
        <v>168</v>
      </c>
      <c r="AK6" s="4">
        <v>0.7</v>
      </c>
      <c r="AL6" s="4">
        <v>0.002</v>
      </c>
      <c r="AM6" s="4">
        <v>0.005</v>
      </c>
      <c r="AN6" s="4"/>
      <c r="AO6" s="4"/>
      <c r="AP6" s="4"/>
    </row>
    <row r="7" spans="1:42" ht="12.75">
      <c r="A7" s="4" t="s">
        <v>48</v>
      </c>
      <c r="B7" s="3">
        <v>37327</v>
      </c>
      <c r="C7" s="4">
        <v>855</v>
      </c>
      <c r="D7" s="4">
        <v>22.6</v>
      </c>
      <c r="E7" s="4">
        <v>7.58</v>
      </c>
      <c r="F7" s="4">
        <v>316</v>
      </c>
      <c r="G7" s="4">
        <v>0.11</v>
      </c>
      <c r="H7" s="4">
        <v>1.5</v>
      </c>
      <c r="I7" s="4">
        <v>158</v>
      </c>
      <c r="J7" s="4"/>
      <c r="K7" s="4">
        <v>0.167</v>
      </c>
      <c r="L7" s="4">
        <v>4.83</v>
      </c>
      <c r="M7" s="4">
        <v>0.348</v>
      </c>
      <c r="N7" s="4"/>
      <c r="O7" s="4"/>
      <c r="P7" s="4">
        <v>0.007</v>
      </c>
      <c r="Q7" s="4"/>
      <c r="R7" s="4"/>
      <c r="S7" s="4"/>
      <c r="T7" s="4">
        <v>1.5</v>
      </c>
      <c r="U7" s="4">
        <v>2</v>
      </c>
      <c r="V7" s="4">
        <v>2.23</v>
      </c>
      <c r="W7" s="4"/>
      <c r="X7" s="4">
        <v>35.5</v>
      </c>
      <c r="Y7" s="4">
        <v>0.002</v>
      </c>
      <c r="Z7" s="4"/>
      <c r="AA7" s="4">
        <v>16.4</v>
      </c>
      <c r="AB7" s="4"/>
      <c r="AC7" s="4">
        <v>1.68</v>
      </c>
      <c r="AD7" s="4"/>
      <c r="AE7" s="4">
        <v>6.34</v>
      </c>
      <c r="AF7" s="4"/>
      <c r="AG7" s="4">
        <v>0.121</v>
      </c>
      <c r="AH7" s="4">
        <v>0.402</v>
      </c>
      <c r="AI7" s="4"/>
      <c r="AJ7" s="4">
        <v>214</v>
      </c>
      <c r="AK7" s="4"/>
      <c r="AL7" s="4">
        <v>0.0005</v>
      </c>
      <c r="AM7" s="4">
        <v>0.023</v>
      </c>
      <c r="AN7" s="4">
        <v>0.031</v>
      </c>
      <c r="AO7" s="4">
        <v>0.031</v>
      </c>
      <c r="AP7" s="4"/>
    </row>
    <row r="8" spans="1:42" ht="12.75">
      <c r="A8" s="4" t="s">
        <v>48</v>
      </c>
      <c r="B8" s="3">
        <v>37411</v>
      </c>
      <c r="C8" s="4">
        <v>855</v>
      </c>
      <c r="D8" s="4">
        <v>22.8</v>
      </c>
      <c r="E8" s="4">
        <v>7.58</v>
      </c>
      <c r="F8" s="4">
        <v>318</v>
      </c>
      <c r="G8" s="4">
        <v>0.11</v>
      </c>
      <c r="H8" s="4">
        <v>1.2</v>
      </c>
      <c r="I8" s="4">
        <v>156</v>
      </c>
      <c r="J8" s="4"/>
      <c r="K8" s="4">
        <v>0.245</v>
      </c>
      <c r="L8" s="4">
        <v>5.55</v>
      </c>
      <c r="M8" s="4">
        <v>0.396</v>
      </c>
      <c r="N8" s="4"/>
      <c r="O8" s="4"/>
      <c r="P8" s="4">
        <v>0.007</v>
      </c>
      <c r="Q8" s="4"/>
      <c r="R8" s="4"/>
      <c r="S8" s="4"/>
      <c r="T8" s="4">
        <v>2.7</v>
      </c>
      <c r="U8" s="4">
        <v>1.9</v>
      </c>
      <c r="V8" s="4">
        <v>2.01</v>
      </c>
      <c r="W8" s="4"/>
      <c r="X8" s="4">
        <v>37.9</v>
      </c>
      <c r="Y8" s="4">
        <v>0.001</v>
      </c>
      <c r="Z8" s="4"/>
      <c r="AA8" s="4">
        <v>17.6</v>
      </c>
      <c r="AB8" s="4"/>
      <c r="AC8" s="4">
        <v>1.33</v>
      </c>
      <c r="AD8" s="4"/>
      <c r="AE8" s="4">
        <v>5.83</v>
      </c>
      <c r="AF8" s="4"/>
      <c r="AG8" s="4">
        <v>0.135</v>
      </c>
      <c r="AH8" s="4">
        <v>0.422</v>
      </c>
      <c r="AI8" s="4"/>
      <c r="AJ8" s="4">
        <v>244</v>
      </c>
      <c r="AK8" s="4"/>
      <c r="AL8" s="4">
        <v>0.0001</v>
      </c>
      <c r="AM8" s="4">
        <v>0.023</v>
      </c>
      <c r="AN8" s="4">
        <v>0.031</v>
      </c>
      <c r="AO8" s="4">
        <v>0.031</v>
      </c>
      <c r="AP8" s="4"/>
    </row>
    <row r="9" spans="1:42" ht="12.75">
      <c r="A9" s="4" t="s">
        <v>48</v>
      </c>
      <c r="B9" s="3">
        <v>37593</v>
      </c>
      <c r="C9" s="4">
        <v>900</v>
      </c>
      <c r="D9" s="4">
        <v>22.5</v>
      </c>
      <c r="E9" s="4">
        <v>7.64</v>
      </c>
      <c r="F9" s="4">
        <v>319</v>
      </c>
      <c r="G9" s="4">
        <v>0.84</v>
      </c>
      <c r="H9" s="4">
        <v>1.6</v>
      </c>
      <c r="I9" s="4">
        <v>151</v>
      </c>
      <c r="J9" s="4"/>
      <c r="K9" s="4">
        <v>0.284</v>
      </c>
      <c r="L9" s="4">
        <v>5.33</v>
      </c>
      <c r="M9" s="4">
        <v>0.42</v>
      </c>
      <c r="N9" s="4"/>
      <c r="O9" s="4"/>
      <c r="P9" s="4">
        <v>0.01</v>
      </c>
      <c r="Q9" s="4"/>
      <c r="R9" s="4"/>
      <c r="S9" s="4"/>
      <c r="T9" s="4">
        <v>0.5</v>
      </c>
      <c r="U9" s="4">
        <v>2.7</v>
      </c>
      <c r="V9" s="4">
        <v>3</v>
      </c>
      <c r="W9" s="4"/>
      <c r="X9" s="4">
        <v>37.1</v>
      </c>
      <c r="Y9" s="4">
        <v>0.003</v>
      </c>
      <c r="Z9" s="4"/>
      <c r="AA9" s="4">
        <v>16.4</v>
      </c>
      <c r="AB9" s="4"/>
      <c r="AC9" s="4">
        <v>1.33</v>
      </c>
      <c r="AD9" s="4"/>
      <c r="AE9" s="4">
        <v>5.64</v>
      </c>
      <c r="AF9" s="4"/>
      <c r="AG9" s="4">
        <v>0.13</v>
      </c>
      <c r="AH9" s="4">
        <v>0.5</v>
      </c>
      <c r="AI9" s="4"/>
      <c r="AJ9" s="4">
        <v>207</v>
      </c>
      <c r="AK9" s="4"/>
      <c r="AL9" s="4">
        <v>0.003</v>
      </c>
      <c r="AM9" s="4">
        <v>0.01</v>
      </c>
      <c r="AN9" s="4"/>
      <c r="AO9" s="4"/>
      <c r="AP9" s="4"/>
    </row>
    <row r="10" spans="1:42" ht="12.75">
      <c r="A10" s="4" t="s">
        <v>48</v>
      </c>
      <c r="B10" s="3">
        <v>37503</v>
      </c>
      <c r="C10" s="4">
        <v>735</v>
      </c>
      <c r="D10" s="4">
        <v>22.8</v>
      </c>
      <c r="E10" s="4">
        <v>7.62</v>
      </c>
      <c r="F10" s="4">
        <v>316</v>
      </c>
      <c r="G10" s="4">
        <v>0.12</v>
      </c>
      <c r="H10" s="4">
        <v>1.1</v>
      </c>
      <c r="I10" s="4">
        <v>159</v>
      </c>
      <c r="J10" s="4"/>
      <c r="K10" s="4">
        <v>0.268</v>
      </c>
      <c r="L10" s="4">
        <v>4.9</v>
      </c>
      <c r="M10" s="4">
        <v>0.325</v>
      </c>
      <c r="N10" s="4"/>
      <c r="O10" s="4"/>
      <c r="P10" s="4">
        <v>0.005</v>
      </c>
      <c r="Q10" s="4"/>
      <c r="R10" s="4"/>
      <c r="S10" s="4"/>
      <c r="T10" s="4">
        <v>1.1</v>
      </c>
      <c r="U10" s="4">
        <v>2.1</v>
      </c>
      <c r="V10" s="4">
        <v>2.42</v>
      </c>
      <c r="W10" s="4"/>
      <c r="X10" s="4">
        <v>41.6</v>
      </c>
      <c r="Y10" s="4">
        <v>0.002</v>
      </c>
      <c r="Z10" s="4"/>
      <c r="AA10" s="4">
        <v>18.1</v>
      </c>
      <c r="AB10" s="4"/>
      <c r="AC10" s="4">
        <v>1.44</v>
      </c>
      <c r="AD10" s="4"/>
      <c r="AE10" s="4">
        <v>5.75</v>
      </c>
      <c r="AF10" s="4"/>
      <c r="AG10" s="4">
        <v>0.123</v>
      </c>
      <c r="AH10" s="4">
        <v>0.483</v>
      </c>
      <c r="AI10" s="4"/>
      <c r="AJ10" s="4">
        <v>228</v>
      </c>
      <c r="AK10" s="4"/>
      <c r="AL10" s="4">
        <v>0.0005</v>
      </c>
      <c r="AM10" s="4">
        <v>0.023</v>
      </c>
      <c r="AN10" s="4">
        <v>0.035</v>
      </c>
      <c r="AO10" s="4">
        <v>0.035</v>
      </c>
      <c r="AP10" s="4"/>
    </row>
    <row r="11" spans="1:42" ht="12.75">
      <c r="A11" s="4" t="s">
        <v>48</v>
      </c>
      <c r="B11" s="3">
        <v>37684</v>
      </c>
      <c r="C11" s="4">
        <v>1350</v>
      </c>
      <c r="D11" s="4">
        <v>22.4</v>
      </c>
      <c r="E11" s="4">
        <v>7.61</v>
      </c>
      <c r="F11" s="4">
        <v>319</v>
      </c>
      <c r="G11" s="4">
        <v>0.45</v>
      </c>
      <c r="H11" s="4">
        <v>0.9</v>
      </c>
      <c r="I11" s="4">
        <v>168</v>
      </c>
      <c r="J11" s="4"/>
      <c r="K11" s="4">
        <v>0.356</v>
      </c>
      <c r="L11" s="4">
        <v>5.65</v>
      </c>
      <c r="M11" s="4">
        <v>0.36</v>
      </c>
      <c r="N11" s="4"/>
      <c r="O11" s="4"/>
      <c r="P11" s="4">
        <v>0.005</v>
      </c>
      <c r="Q11" s="4"/>
      <c r="R11" s="4"/>
      <c r="S11" s="4"/>
      <c r="T11" s="4">
        <v>2.4</v>
      </c>
      <c r="U11" s="4">
        <v>3.2</v>
      </c>
      <c r="V11" s="4">
        <v>3.1</v>
      </c>
      <c r="W11" s="4"/>
      <c r="X11" s="4">
        <v>37.8</v>
      </c>
      <c r="Y11" s="4">
        <v>0.002</v>
      </c>
      <c r="Z11" s="4"/>
      <c r="AA11" s="4">
        <v>16.4</v>
      </c>
      <c r="AB11" s="4"/>
      <c r="AC11" s="4">
        <v>1.08</v>
      </c>
      <c r="AD11" s="4"/>
      <c r="AE11" s="4">
        <v>5.71</v>
      </c>
      <c r="AF11" s="4"/>
      <c r="AG11" s="4">
        <v>0.17</v>
      </c>
      <c r="AH11" s="4">
        <v>0.6</v>
      </c>
      <c r="AI11" s="4"/>
      <c r="AJ11" s="4">
        <v>223</v>
      </c>
      <c r="AK11" s="4"/>
      <c r="AL11" s="4">
        <v>0.003</v>
      </c>
      <c r="AM11" s="4">
        <v>0.01</v>
      </c>
      <c r="AN11" s="4"/>
      <c r="AO11" s="4"/>
      <c r="AP11" s="4"/>
    </row>
    <row r="12" spans="1:42" ht="12.75">
      <c r="A12" s="4" t="s">
        <v>48</v>
      </c>
      <c r="B12" s="3">
        <v>37774</v>
      </c>
      <c r="C12" s="4">
        <v>1450</v>
      </c>
      <c r="D12" s="4">
        <v>22.7</v>
      </c>
      <c r="E12" s="4">
        <v>7.61</v>
      </c>
      <c r="F12" s="4">
        <v>318</v>
      </c>
      <c r="G12" s="4">
        <v>0.09</v>
      </c>
      <c r="H12" s="4">
        <v>0.8</v>
      </c>
      <c r="I12" s="4">
        <v>164</v>
      </c>
      <c r="J12" s="4"/>
      <c r="K12" s="4">
        <v>0.46</v>
      </c>
      <c r="L12" s="4">
        <v>5.22</v>
      </c>
      <c r="M12" s="4">
        <v>0.41</v>
      </c>
      <c r="N12" s="4"/>
      <c r="O12" s="4"/>
      <c r="P12" s="4">
        <v>0.005</v>
      </c>
      <c r="Q12" s="4"/>
      <c r="R12" s="4"/>
      <c r="S12" s="4"/>
      <c r="T12" s="4"/>
      <c r="U12" s="4">
        <v>1.4</v>
      </c>
      <c r="V12" s="4">
        <v>0.8</v>
      </c>
      <c r="W12" s="4"/>
      <c r="X12" s="4">
        <v>38.4</v>
      </c>
      <c r="Y12" s="4"/>
      <c r="Z12" s="4"/>
      <c r="AA12" s="4">
        <v>17</v>
      </c>
      <c r="AB12" s="4"/>
      <c r="AC12" s="4">
        <v>1.64</v>
      </c>
      <c r="AD12" s="4"/>
      <c r="AE12" s="4">
        <v>5.77</v>
      </c>
      <c r="AF12" s="4"/>
      <c r="AG12" s="4">
        <v>0.15</v>
      </c>
      <c r="AH12" s="4">
        <v>2</v>
      </c>
      <c r="AI12" s="4"/>
      <c r="AJ12" s="4">
        <v>202</v>
      </c>
      <c r="AK12" s="4"/>
      <c r="AL12" s="4">
        <v>0.003</v>
      </c>
      <c r="AM12" s="4"/>
      <c r="AN12" s="4"/>
      <c r="AO12" s="4"/>
      <c r="AP12" s="4"/>
    </row>
    <row r="13" spans="1:42" ht="12.75">
      <c r="A13" s="4" t="s">
        <v>48</v>
      </c>
      <c r="B13" s="3">
        <v>37775</v>
      </c>
      <c r="C13" s="4">
        <v>915</v>
      </c>
      <c r="D13" s="4">
        <v>22.7</v>
      </c>
      <c r="E13" s="4">
        <v>7.61</v>
      </c>
      <c r="F13" s="4">
        <v>318</v>
      </c>
      <c r="G13" s="4">
        <v>0.09</v>
      </c>
      <c r="H13" s="4">
        <v>0.6</v>
      </c>
      <c r="I13" s="4">
        <v>161</v>
      </c>
      <c r="J13" s="4"/>
      <c r="K13" s="4">
        <v>0.34</v>
      </c>
      <c r="L13" s="4">
        <v>5.45</v>
      </c>
      <c r="M13" s="4">
        <v>0.42</v>
      </c>
      <c r="N13" s="4"/>
      <c r="O13" s="4"/>
      <c r="P13" s="4">
        <v>0.005</v>
      </c>
      <c r="Q13" s="4"/>
      <c r="R13" s="4"/>
      <c r="S13" s="4"/>
      <c r="T13" s="4"/>
      <c r="U13" s="4">
        <v>4.5</v>
      </c>
      <c r="V13" s="4">
        <v>4.3</v>
      </c>
      <c r="W13" s="4"/>
      <c r="X13" s="4">
        <v>36.3</v>
      </c>
      <c r="Y13" s="4"/>
      <c r="Z13" s="4"/>
      <c r="AA13" s="4">
        <v>16</v>
      </c>
      <c r="AB13" s="4"/>
      <c r="AC13" s="4">
        <v>1.63</v>
      </c>
      <c r="AD13" s="4"/>
      <c r="AE13" s="4">
        <v>5.45</v>
      </c>
      <c r="AF13" s="4"/>
      <c r="AG13" s="4">
        <v>0.14</v>
      </c>
      <c r="AH13" s="4">
        <v>0.6</v>
      </c>
      <c r="AI13" s="4"/>
      <c r="AJ13" s="4">
        <v>190</v>
      </c>
      <c r="AK13" s="4"/>
      <c r="AL13" s="4">
        <v>0.003</v>
      </c>
      <c r="AM13" s="4"/>
      <c r="AN13" s="4"/>
      <c r="AO13" s="4"/>
      <c r="AP13" s="4"/>
    </row>
    <row r="14" spans="1:42" ht="12.75">
      <c r="A14" s="4" t="s">
        <v>48</v>
      </c>
      <c r="B14" s="3">
        <v>38505</v>
      </c>
      <c r="C14" s="4">
        <v>755</v>
      </c>
      <c r="D14" s="4">
        <v>22.8</v>
      </c>
      <c r="E14" s="4">
        <v>7.51</v>
      </c>
      <c r="F14" s="4">
        <v>324</v>
      </c>
      <c r="G14" s="4">
        <v>0.51</v>
      </c>
      <c r="H14" s="4"/>
      <c r="I14" s="4">
        <v>174</v>
      </c>
      <c r="J14" s="4"/>
      <c r="K14" s="4">
        <v>0.14</v>
      </c>
      <c r="L14" s="4">
        <v>5.68</v>
      </c>
      <c r="M14" s="4">
        <v>0.378</v>
      </c>
      <c r="N14" s="4"/>
      <c r="O14" s="4"/>
      <c r="P14" s="4"/>
      <c r="Q14" s="4"/>
      <c r="R14" s="4"/>
      <c r="S14" s="4"/>
      <c r="T14" s="4"/>
      <c r="U14" s="4"/>
      <c r="V14" s="4">
        <v>1.85</v>
      </c>
      <c r="W14" s="4"/>
      <c r="X14" s="4">
        <v>37.6</v>
      </c>
      <c r="Y14" s="4"/>
      <c r="Z14" s="4"/>
      <c r="AA14" s="4">
        <v>16.2</v>
      </c>
      <c r="AB14" s="4"/>
      <c r="AC14" s="4">
        <v>0.958</v>
      </c>
      <c r="AD14" s="4"/>
      <c r="AE14" s="4">
        <v>5.37</v>
      </c>
      <c r="AF14" s="4"/>
      <c r="AG14" s="4">
        <v>0.1</v>
      </c>
      <c r="AH14" s="4">
        <v>0.635</v>
      </c>
      <c r="AI14" s="4"/>
      <c r="AJ14" s="4">
        <v>172</v>
      </c>
      <c r="AK14" s="4"/>
      <c r="AL14" s="4">
        <v>0.0035</v>
      </c>
      <c r="AM14" s="4"/>
      <c r="AN14" s="4"/>
      <c r="AO14" s="4"/>
      <c r="AP14" s="4"/>
    </row>
    <row r="15" spans="1:42" ht="12.75">
      <c r="A15" s="4" t="s">
        <v>48</v>
      </c>
      <c r="B15" s="3">
        <v>37957</v>
      </c>
      <c r="C15" s="4">
        <v>1045</v>
      </c>
      <c r="D15" s="4">
        <v>22.2</v>
      </c>
      <c r="E15" s="4">
        <v>7.34</v>
      </c>
      <c r="F15" s="4">
        <v>316</v>
      </c>
      <c r="G15" s="4">
        <v>1.16</v>
      </c>
      <c r="H15" s="4"/>
      <c r="I15" s="4">
        <v>165</v>
      </c>
      <c r="J15" s="4"/>
      <c r="K15" s="4">
        <v>0.315</v>
      </c>
      <c r="L15" s="4">
        <v>5.22</v>
      </c>
      <c r="M15" s="4">
        <v>0.36</v>
      </c>
      <c r="N15" s="4"/>
      <c r="O15" s="4"/>
      <c r="P15" s="4"/>
      <c r="Q15" s="4"/>
      <c r="R15" s="4"/>
      <c r="S15" s="4"/>
      <c r="T15" s="4"/>
      <c r="U15" s="4"/>
      <c r="V15" s="4">
        <v>3.11</v>
      </c>
      <c r="W15" s="4"/>
      <c r="X15" s="4">
        <v>37.7</v>
      </c>
      <c r="Y15" s="4"/>
      <c r="Z15" s="4"/>
      <c r="AA15" s="4">
        <v>16.7</v>
      </c>
      <c r="AB15" s="4"/>
      <c r="AC15" s="4">
        <v>0.958</v>
      </c>
      <c r="AD15" s="4"/>
      <c r="AE15" s="4">
        <v>5.32</v>
      </c>
      <c r="AF15" s="4"/>
      <c r="AG15" s="4">
        <v>0.12</v>
      </c>
      <c r="AH15" s="4">
        <v>0.504</v>
      </c>
      <c r="AI15" s="4"/>
      <c r="AJ15" s="4">
        <v>198</v>
      </c>
      <c r="AK15" s="4"/>
      <c r="AL15" s="4">
        <v>0.0003</v>
      </c>
      <c r="AM15" s="4"/>
      <c r="AN15" s="4"/>
      <c r="AO15" s="4"/>
      <c r="AP15" s="4"/>
    </row>
    <row r="16" spans="1:42" ht="12.75">
      <c r="A16" s="4" t="s">
        <v>48</v>
      </c>
      <c r="B16" s="3">
        <v>38232</v>
      </c>
      <c r="C16" s="4">
        <v>740</v>
      </c>
      <c r="D16" s="4">
        <v>22.8</v>
      </c>
      <c r="E16" s="4">
        <v>7.64</v>
      </c>
      <c r="F16" s="4">
        <v>313</v>
      </c>
      <c r="G16" s="4">
        <v>0.57</v>
      </c>
      <c r="H16" s="4"/>
      <c r="I16" s="4">
        <v>166</v>
      </c>
      <c r="J16" s="4"/>
      <c r="K16" s="4">
        <v>0.462</v>
      </c>
      <c r="L16" s="4">
        <v>5.86</v>
      </c>
      <c r="M16" s="4">
        <v>0.47</v>
      </c>
      <c r="N16" s="4"/>
      <c r="O16" s="4"/>
      <c r="P16" s="4"/>
      <c r="Q16" s="4"/>
      <c r="R16" s="4"/>
      <c r="S16" s="4"/>
      <c r="T16" s="4"/>
      <c r="U16" s="4"/>
      <c r="V16" s="4">
        <v>1.87</v>
      </c>
      <c r="W16" s="4"/>
      <c r="X16" s="4">
        <v>34.1</v>
      </c>
      <c r="Y16" s="4"/>
      <c r="Z16" s="4"/>
      <c r="AA16" s="4">
        <v>15</v>
      </c>
      <c r="AB16" s="4"/>
      <c r="AC16" s="4">
        <v>2.13</v>
      </c>
      <c r="AD16" s="4"/>
      <c r="AE16" s="4">
        <v>5.57</v>
      </c>
      <c r="AF16" s="4"/>
      <c r="AG16" s="4">
        <v>0.12</v>
      </c>
      <c r="AH16" s="4">
        <v>0.4</v>
      </c>
      <c r="AI16" s="4"/>
      <c r="AJ16" s="4">
        <v>171</v>
      </c>
      <c r="AK16" s="4"/>
      <c r="AL16" s="4">
        <v>0.0003</v>
      </c>
      <c r="AM16" s="4"/>
      <c r="AN16" s="4"/>
      <c r="AO16" s="4"/>
      <c r="AP16" s="4"/>
    </row>
    <row r="17" spans="1:42" ht="12.75">
      <c r="A17" s="4" t="s">
        <v>48</v>
      </c>
      <c r="B17" s="3">
        <v>38231</v>
      </c>
      <c r="C17" s="4">
        <v>1510</v>
      </c>
      <c r="D17" s="4">
        <v>22.8</v>
      </c>
      <c r="E17" s="4">
        <v>7.64</v>
      </c>
      <c r="F17" s="4">
        <v>313</v>
      </c>
      <c r="G17" s="4">
        <v>0.57</v>
      </c>
      <c r="H17" s="4">
        <v>0.6</v>
      </c>
      <c r="I17" s="4">
        <v>166</v>
      </c>
      <c r="J17" s="4"/>
      <c r="K17" s="4">
        <v>0.354</v>
      </c>
      <c r="L17" s="4">
        <v>5.79</v>
      </c>
      <c r="M17" s="4">
        <v>0.41</v>
      </c>
      <c r="N17" s="4"/>
      <c r="O17" s="4"/>
      <c r="P17" s="4"/>
      <c r="Q17" s="4"/>
      <c r="R17" s="4"/>
      <c r="S17" s="4"/>
      <c r="T17" s="4"/>
      <c r="U17" s="4"/>
      <c r="V17" s="4">
        <v>1.69</v>
      </c>
      <c r="W17" s="4"/>
      <c r="X17" s="4">
        <v>35.3</v>
      </c>
      <c r="Y17" s="4"/>
      <c r="Z17" s="4"/>
      <c r="AA17" s="4">
        <v>15.5</v>
      </c>
      <c r="AB17" s="4"/>
      <c r="AC17" s="4">
        <v>1.98</v>
      </c>
      <c r="AD17" s="4"/>
      <c r="AE17" s="4">
        <v>5.61</v>
      </c>
      <c r="AF17" s="4"/>
      <c r="AG17" s="4">
        <v>0.115</v>
      </c>
      <c r="AH17" s="4">
        <v>0.629</v>
      </c>
      <c r="AI17" s="4"/>
      <c r="AJ17" s="4">
        <v>172</v>
      </c>
      <c r="AK17" s="4"/>
      <c r="AL17" s="4">
        <v>0.0003</v>
      </c>
      <c r="AM17" s="4"/>
      <c r="AN17" s="4"/>
      <c r="AO17" s="4"/>
      <c r="AP17" s="4"/>
    </row>
    <row r="18" spans="1:42" ht="12.75">
      <c r="A18" s="4" t="s">
        <v>48</v>
      </c>
      <c r="B18" s="3">
        <v>38597</v>
      </c>
      <c r="C18" s="4">
        <v>840</v>
      </c>
      <c r="D18" s="4">
        <v>22.7</v>
      </c>
      <c r="E18" s="4">
        <v>7.43</v>
      </c>
      <c r="F18" s="4">
        <v>325</v>
      </c>
      <c r="G18" s="4">
        <v>0.22</v>
      </c>
      <c r="H18" s="4"/>
      <c r="I18" s="4">
        <v>169</v>
      </c>
      <c r="J18" s="4"/>
      <c r="K18" s="4">
        <v>0.348</v>
      </c>
      <c r="L18" s="4">
        <v>5.91</v>
      </c>
      <c r="M18" s="4">
        <v>0.507</v>
      </c>
      <c r="N18" s="4"/>
      <c r="O18" s="4"/>
      <c r="P18" s="4"/>
      <c r="Q18" s="4"/>
      <c r="R18" s="4"/>
      <c r="S18" s="4"/>
      <c r="T18" s="4"/>
      <c r="U18" s="4"/>
      <c r="V18" s="4">
        <v>0.85</v>
      </c>
      <c r="W18" s="4"/>
      <c r="X18" s="4">
        <v>35.7</v>
      </c>
      <c r="Y18" s="4"/>
      <c r="Z18" s="4"/>
      <c r="AA18" s="4">
        <v>17.1</v>
      </c>
      <c r="AB18" s="4"/>
      <c r="AC18" s="4">
        <v>1.05</v>
      </c>
      <c r="AD18" s="4"/>
      <c r="AE18" s="4">
        <v>5.69</v>
      </c>
      <c r="AF18" s="4"/>
      <c r="AG18" s="4">
        <v>0.1</v>
      </c>
      <c r="AH18" s="4">
        <v>0.49</v>
      </c>
      <c r="AI18" s="4"/>
      <c r="AJ18" s="4">
        <v>203</v>
      </c>
      <c r="AK18" s="4"/>
      <c r="AL18" s="4">
        <v>0.0035</v>
      </c>
      <c r="AM18" s="4"/>
      <c r="AN18" s="4"/>
      <c r="AO18" s="4"/>
      <c r="AP18" s="4"/>
    </row>
    <row r="19" spans="1:42" ht="12.75">
      <c r="A19" s="4" t="s">
        <v>48</v>
      </c>
      <c r="B19" s="3">
        <v>38688</v>
      </c>
      <c r="C19" s="4">
        <v>840</v>
      </c>
      <c r="D19" s="4">
        <v>22.2</v>
      </c>
      <c r="E19" s="4">
        <v>7.57</v>
      </c>
      <c r="F19" s="4">
        <v>324</v>
      </c>
      <c r="G19" s="4">
        <v>0.31</v>
      </c>
      <c r="H19" s="4"/>
      <c r="I19" s="4">
        <v>170</v>
      </c>
      <c r="J19" s="4"/>
      <c r="K19" s="4">
        <v>0.273</v>
      </c>
      <c r="L19" s="4">
        <v>5.24</v>
      </c>
      <c r="M19" s="4">
        <v>0.448</v>
      </c>
      <c r="N19" s="4"/>
      <c r="O19" s="4"/>
      <c r="P19" s="4"/>
      <c r="Q19" s="4"/>
      <c r="R19" s="4"/>
      <c r="S19" s="4"/>
      <c r="T19" s="4"/>
      <c r="U19" s="4"/>
      <c r="V19" s="4">
        <v>2.62</v>
      </c>
      <c r="W19" s="4"/>
      <c r="X19" s="4">
        <v>34.1</v>
      </c>
      <c r="Y19" s="4"/>
      <c r="Z19" s="4"/>
      <c r="AA19" s="4">
        <v>16.7</v>
      </c>
      <c r="AB19" s="4"/>
      <c r="AC19" s="4">
        <v>1.63</v>
      </c>
      <c r="AD19" s="4"/>
      <c r="AE19" s="4">
        <v>5.47</v>
      </c>
      <c r="AF19" s="4"/>
      <c r="AG19" s="4"/>
      <c r="AH19" s="4">
        <v>0.686</v>
      </c>
      <c r="AI19" s="4"/>
      <c r="AJ19" s="4">
        <v>197</v>
      </c>
      <c r="AK19" s="4"/>
      <c r="AL19" s="4">
        <v>0.0035</v>
      </c>
      <c r="AM19" s="4"/>
      <c r="AN19" s="4"/>
      <c r="AO19" s="4"/>
      <c r="AP19" s="4"/>
    </row>
    <row r="20" spans="1:42" ht="12.75">
      <c r="A20" s="4" t="s">
        <v>48</v>
      </c>
      <c r="B20" s="3">
        <v>38323</v>
      </c>
      <c r="C20" s="4">
        <v>940</v>
      </c>
      <c r="D20" s="4">
        <v>22.3</v>
      </c>
      <c r="E20" s="4">
        <v>7.58</v>
      </c>
      <c r="F20" s="4">
        <v>312</v>
      </c>
      <c r="G20" s="4">
        <v>0.71</v>
      </c>
      <c r="H20" s="4"/>
      <c r="I20" s="4">
        <v>162</v>
      </c>
      <c r="J20" s="4"/>
      <c r="K20" s="4">
        <v>0.269</v>
      </c>
      <c r="L20" s="4">
        <v>5.93</v>
      </c>
      <c r="M20" s="4">
        <v>0.37</v>
      </c>
      <c r="N20" s="4"/>
      <c r="O20" s="4"/>
      <c r="P20" s="4"/>
      <c r="Q20" s="4"/>
      <c r="R20" s="4"/>
      <c r="S20" s="4"/>
      <c r="T20" s="4"/>
      <c r="U20" s="4"/>
      <c r="V20" s="4">
        <v>3.03</v>
      </c>
      <c r="W20" s="4"/>
      <c r="X20" s="4">
        <v>35.4</v>
      </c>
      <c r="Y20" s="4"/>
      <c r="Z20" s="4"/>
      <c r="AA20" s="4">
        <v>15.3</v>
      </c>
      <c r="AB20" s="4"/>
      <c r="AC20" s="4">
        <v>1.15</v>
      </c>
      <c r="AD20" s="4"/>
      <c r="AE20" s="4">
        <v>4.99</v>
      </c>
      <c r="AF20" s="4"/>
      <c r="AG20" s="4">
        <v>0.12</v>
      </c>
      <c r="AH20" s="4">
        <v>0.606</v>
      </c>
      <c r="AI20" s="4"/>
      <c r="AJ20" s="4">
        <v>194</v>
      </c>
      <c r="AK20" s="4"/>
      <c r="AL20" s="4">
        <v>0.0003</v>
      </c>
      <c r="AM20" s="4"/>
      <c r="AN20" s="4"/>
      <c r="AO20" s="4"/>
      <c r="AP20" s="4"/>
    </row>
    <row r="21" spans="1:42" ht="12.75">
      <c r="A21" s="4" t="s">
        <v>48</v>
      </c>
      <c r="B21" s="3">
        <v>38869</v>
      </c>
      <c r="C21" s="4">
        <v>1340</v>
      </c>
      <c r="D21" s="4">
        <v>22.7</v>
      </c>
      <c r="E21" s="4">
        <v>7.57</v>
      </c>
      <c r="F21" s="4">
        <v>326</v>
      </c>
      <c r="G21" s="4">
        <v>0.42</v>
      </c>
      <c r="H21" s="4"/>
      <c r="I21" s="4">
        <v>172</v>
      </c>
      <c r="J21" s="4"/>
      <c r="K21" s="4">
        <v>0.244</v>
      </c>
      <c r="L21" s="4">
        <v>5.77</v>
      </c>
      <c r="M21" s="4">
        <v>0.452</v>
      </c>
      <c r="N21" s="4"/>
      <c r="O21" s="4"/>
      <c r="P21" s="4"/>
      <c r="Q21" s="4"/>
      <c r="R21" s="4"/>
      <c r="S21" s="4"/>
      <c r="T21" s="4"/>
      <c r="U21" s="4"/>
      <c r="V21" s="4">
        <v>0.85</v>
      </c>
      <c r="W21" s="4"/>
      <c r="X21" s="4">
        <v>39.7</v>
      </c>
      <c r="Y21" s="4"/>
      <c r="Z21" s="4"/>
      <c r="AA21" s="4">
        <v>17.4</v>
      </c>
      <c r="AB21" s="4"/>
      <c r="AC21" s="4">
        <v>1.46</v>
      </c>
      <c r="AD21" s="4"/>
      <c r="AE21" s="4">
        <v>6.05</v>
      </c>
      <c r="AF21" s="4"/>
      <c r="AG21" s="4"/>
      <c r="AH21" s="4">
        <v>0.636</v>
      </c>
      <c r="AI21" s="4"/>
      <c r="AJ21" s="4">
        <v>191</v>
      </c>
      <c r="AK21" s="4"/>
      <c r="AL21" s="4">
        <v>0.0022</v>
      </c>
      <c r="AM21" s="4"/>
      <c r="AN21" s="4"/>
      <c r="AO21" s="4"/>
      <c r="AP21" s="4"/>
    </row>
    <row r="22" spans="1:42" ht="12.75">
      <c r="A22" s="4" t="s">
        <v>48</v>
      </c>
      <c r="B22" s="3">
        <v>38140</v>
      </c>
      <c r="C22" s="4">
        <v>745</v>
      </c>
      <c r="D22" s="4">
        <v>22.7</v>
      </c>
      <c r="E22" s="4">
        <v>7.6</v>
      </c>
      <c r="F22" s="4">
        <v>313</v>
      </c>
      <c r="G22" s="4">
        <v>0.89</v>
      </c>
      <c r="H22" s="4"/>
      <c r="I22" s="4">
        <v>162</v>
      </c>
      <c r="J22" s="4"/>
      <c r="K22" s="4">
        <v>0.349</v>
      </c>
      <c r="L22" s="4">
        <v>5.65</v>
      </c>
      <c r="M22" s="4">
        <v>0.42</v>
      </c>
      <c r="N22" s="4"/>
      <c r="O22" s="4"/>
      <c r="P22" s="4"/>
      <c r="Q22" s="4"/>
      <c r="R22" s="4"/>
      <c r="S22" s="4"/>
      <c r="T22" s="4"/>
      <c r="U22" s="4"/>
      <c r="V22" s="4">
        <v>2.09</v>
      </c>
      <c r="W22" s="4"/>
      <c r="X22" s="4">
        <v>36.7</v>
      </c>
      <c r="Y22" s="4"/>
      <c r="Z22" s="4"/>
      <c r="AA22" s="4">
        <v>16.2</v>
      </c>
      <c r="AB22" s="4"/>
      <c r="AC22" s="4">
        <v>1.24</v>
      </c>
      <c r="AD22" s="4"/>
      <c r="AE22" s="4">
        <v>5.39</v>
      </c>
      <c r="AF22" s="4"/>
      <c r="AG22" s="4">
        <v>0.141</v>
      </c>
      <c r="AH22" s="4">
        <v>0.649</v>
      </c>
      <c r="AI22" s="4"/>
      <c r="AJ22" s="4">
        <v>202</v>
      </c>
      <c r="AK22" s="4"/>
      <c r="AL22" s="4">
        <v>0.0003</v>
      </c>
      <c r="AM22" s="4"/>
      <c r="AN22" s="4"/>
      <c r="AO22" s="4"/>
      <c r="AP22" s="4"/>
    </row>
    <row r="23" spans="1:42" ht="12.75">
      <c r="A23" s="4" t="s">
        <v>48</v>
      </c>
      <c r="B23" s="3">
        <v>38048</v>
      </c>
      <c r="C23" s="4">
        <v>810</v>
      </c>
      <c r="D23" s="4">
        <v>22.3</v>
      </c>
      <c r="E23" s="4">
        <v>7.53</v>
      </c>
      <c r="F23" s="4">
        <v>315</v>
      </c>
      <c r="G23" s="4">
        <v>0.83</v>
      </c>
      <c r="H23" s="4"/>
      <c r="I23" s="4">
        <v>161</v>
      </c>
      <c r="J23" s="4"/>
      <c r="K23" s="4">
        <v>0.274</v>
      </c>
      <c r="L23" s="4">
        <v>5.58</v>
      </c>
      <c r="M23" s="4">
        <v>0.38</v>
      </c>
      <c r="N23" s="4"/>
      <c r="O23" s="4"/>
      <c r="P23" s="4"/>
      <c r="Q23" s="4"/>
      <c r="R23" s="4"/>
      <c r="S23" s="4"/>
      <c r="T23" s="4"/>
      <c r="U23" s="4"/>
      <c r="V23" s="4">
        <v>2.76</v>
      </c>
      <c r="W23" s="4"/>
      <c r="X23" s="4">
        <v>40.3</v>
      </c>
      <c r="Y23" s="4"/>
      <c r="Z23" s="4"/>
      <c r="AA23" s="4">
        <v>18</v>
      </c>
      <c r="AB23" s="4"/>
      <c r="AC23" s="4">
        <v>1.67</v>
      </c>
      <c r="AD23" s="4"/>
      <c r="AE23" s="4">
        <v>6.35</v>
      </c>
      <c r="AF23" s="4"/>
      <c r="AG23" s="4">
        <v>0.143</v>
      </c>
      <c r="AH23" s="4">
        <v>0.47</v>
      </c>
      <c r="AI23" s="4"/>
      <c r="AJ23" s="4">
        <v>194</v>
      </c>
      <c r="AK23" s="4"/>
      <c r="AL23" s="4">
        <v>0.0003</v>
      </c>
      <c r="AM23" s="4"/>
      <c r="AN23" s="4"/>
      <c r="AO23" s="4"/>
      <c r="AP23" s="4"/>
    </row>
    <row r="24" spans="1:42" ht="12.75">
      <c r="A24" s="4" t="s">
        <v>48</v>
      </c>
      <c r="B24" s="3">
        <v>37226</v>
      </c>
      <c r="C24" s="4"/>
      <c r="D24" s="4"/>
      <c r="E24" s="4"/>
      <c r="F24" s="4"/>
      <c r="G24" s="4"/>
      <c r="H24" s="4">
        <v>6.6</v>
      </c>
      <c r="I24" s="4">
        <v>162</v>
      </c>
      <c r="J24" s="4"/>
      <c r="K24" s="4">
        <v>0.22</v>
      </c>
      <c r="L24" s="4">
        <v>4.82</v>
      </c>
      <c r="M24" s="4">
        <v>0.338</v>
      </c>
      <c r="N24" s="4"/>
      <c r="O24" s="4"/>
      <c r="P24" s="4">
        <v>0.02</v>
      </c>
      <c r="Q24" s="4"/>
      <c r="R24" s="4"/>
      <c r="S24" s="4"/>
      <c r="T24" s="4"/>
      <c r="U24" s="4"/>
      <c r="V24" s="4">
        <v>6.74</v>
      </c>
      <c r="W24" s="4"/>
      <c r="X24" s="4">
        <v>43.4</v>
      </c>
      <c r="Y24" s="4">
        <v>0.004</v>
      </c>
      <c r="Z24" s="4"/>
      <c r="AA24" s="4">
        <v>17.3</v>
      </c>
      <c r="AB24" s="4"/>
      <c r="AC24" s="4">
        <v>1.8</v>
      </c>
      <c r="AD24" s="4"/>
      <c r="AE24" s="4">
        <v>5.8</v>
      </c>
      <c r="AF24" s="4"/>
      <c r="AG24" s="4">
        <v>0.323</v>
      </c>
      <c r="AH24" s="4">
        <v>0.38</v>
      </c>
      <c r="AI24" s="4">
        <v>15.5</v>
      </c>
      <c r="AJ24" s="4">
        <v>178</v>
      </c>
      <c r="AK24" s="4">
        <v>15.5</v>
      </c>
      <c r="AL24" s="4">
        <v>0.002</v>
      </c>
      <c r="AM24" s="4">
        <v>0.005</v>
      </c>
      <c r="AN24" s="4"/>
      <c r="AO24" s="4"/>
      <c r="AP24" s="4"/>
    </row>
    <row r="25" spans="1:42" ht="12.75">
      <c r="A25" s="4" t="s">
        <v>48</v>
      </c>
      <c r="B25" s="3">
        <v>38778</v>
      </c>
      <c r="C25" s="4">
        <v>835</v>
      </c>
      <c r="D25" s="4">
        <v>22.2</v>
      </c>
      <c r="E25" s="4">
        <v>7.57</v>
      </c>
      <c r="F25" s="4">
        <v>325</v>
      </c>
      <c r="G25" s="4">
        <v>0.35</v>
      </c>
      <c r="H25" s="4"/>
      <c r="I25" s="4">
        <v>170</v>
      </c>
      <c r="J25" s="4"/>
      <c r="K25" s="4">
        <v>0.26</v>
      </c>
      <c r="L25" s="4">
        <v>5.53</v>
      </c>
      <c r="M25" s="4">
        <v>0.456</v>
      </c>
      <c r="N25" s="4"/>
      <c r="O25" s="4"/>
      <c r="P25" s="4"/>
      <c r="Q25" s="4"/>
      <c r="R25" s="4"/>
      <c r="S25" s="4"/>
      <c r="T25" s="4"/>
      <c r="U25" s="4"/>
      <c r="V25" s="4">
        <v>0.85</v>
      </c>
      <c r="W25" s="4"/>
      <c r="X25" s="4">
        <v>34.7</v>
      </c>
      <c r="Y25" s="4"/>
      <c r="Z25" s="4"/>
      <c r="AA25" s="4">
        <v>16.4</v>
      </c>
      <c r="AB25" s="4"/>
      <c r="AC25" s="4">
        <v>0.982</v>
      </c>
      <c r="AD25" s="4"/>
      <c r="AE25" s="4">
        <v>5.47</v>
      </c>
      <c r="AF25" s="4"/>
      <c r="AG25" s="4">
        <v>0.114</v>
      </c>
      <c r="AH25" s="4">
        <v>0.759</v>
      </c>
      <c r="AI25" s="4"/>
      <c r="AJ25" s="4">
        <v>188</v>
      </c>
      <c r="AK25" s="4"/>
      <c r="AL25" s="4">
        <v>0.0035</v>
      </c>
      <c r="AM25" s="4"/>
      <c r="AN25" s="4"/>
      <c r="AO25" s="4"/>
      <c r="AP25" s="4"/>
    </row>
    <row r="26" spans="1:42" ht="12.75">
      <c r="A26" s="4" t="s">
        <v>48</v>
      </c>
      <c r="B26" s="3">
        <v>37869</v>
      </c>
      <c r="C26" s="4">
        <v>815</v>
      </c>
      <c r="D26" s="4">
        <v>22.7</v>
      </c>
      <c r="E26" s="4">
        <v>7.6</v>
      </c>
      <c r="F26" s="4">
        <v>317</v>
      </c>
      <c r="G26" s="4">
        <v>0.12</v>
      </c>
      <c r="H26" s="4">
        <v>2.4</v>
      </c>
      <c r="I26" s="4">
        <v>164</v>
      </c>
      <c r="J26" s="4"/>
      <c r="K26" s="4">
        <v>0.392</v>
      </c>
      <c r="L26" s="4">
        <v>5.3</v>
      </c>
      <c r="M26" s="4">
        <v>0.38</v>
      </c>
      <c r="N26" s="4"/>
      <c r="O26" s="4"/>
      <c r="P26" s="4"/>
      <c r="Q26" s="4"/>
      <c r="R26" s="4"/>
      <c r="S26" s="4"/>
      <c r="T26" s="4"/>
      <c r="U26" s="4"/>
      <c r="V26" s="4">
        <v>4.03</v>
      </c>
      <c r="W26" s="4"/>
      <c r="X26" s="4">
        <v>36.2</v>
      </c>
      <c r="Y26" s="4"/>
      <c r="Z26" s="4"/>
      <c r="AA26" s="4">
        <v>15.9</v>
      </c>
      <c r="AB26" s="4"/>
      <c r="AC26" s="4">
        <v>1.77</v>
      </c>
      <c r="AD26" s="4"/>
      <c r="AE26" s="4">
        <v>5.45</v>
      </c>
      <c r="AF26" s="4"/>
      <c r="AG26" s="4">
        <v>0.155</v>
      </c>
      <c r="AH26" s="4">
        <v>0.569</v>
      </c>
      <c r="AI26" s="4"/>
      <c r="AJ26" s="4">
        <v>192</v>
      </c>
      <c r="AK26" s="4"/>
      <c r="AL26" s="4">
        <v>0.003</v>
      </c>
      <c r="AM26" s="4"/>
      <c r="AN26" s="4"/>
      <c r="AO26" s="4"/>
      <c r="AP26" s="4"/>
    </row>
    <row r="27" spans="1:42" ht="12.75">
      <c r="A27" s="4" t="s">
        <v>48</v>
      </c>
      <c r="B27" s="3">
        <v>38418</v>
      </c>
      <c r="C27" s="4">
        <v>1210</v>
      </c>
      <c r="D27" s="4">
        <v>22.3</v>
      </c>
      <c r="E27" s="4">
        <v>7.43</v>
      </c>
      <c r="F27" s="4">
        <v>324</v>
      </c>
      <c r="G27" s="4">
        <v>1.33</v>
      </c>
      <c r="H27" s="4"/>
      <c r="I27" s="4">
        <v>167</v>
      </c>
      <c r="J27" s="4"/>
      <c r="K27" s="4">
        <v>0.275</v>
      </c>
      <c r="L27" s="4">
        <v>5.81</v>
      </c>
      <c r="M27" s="4">
        <v>0.488</v>
      </c>
      <c r="N27" s="4"/>
      <c r="O27" s="4"/>
      <c r="P27" s="4"/>
      <c r="Q27" s="4"/>
      <c r="R27" s="4"/>
      <c r="S27" s="4"/>
      <c r="T27" s="4"/>
      <c r="U27" s="4"/>
      <c r="V27" s="4">
        <v>2.27</v>
      </c>
      <c r="W27" s="4"/>
      <c r="X27" s="4">
        <v>40</v>
      </c>
      <c r="Y27" s="4"/>
      <c r="Z27" s="4"/>
      <c r="AA27" s="4">
        <v>17.3</v>
      </c>
      <c r="AB27" s="4"/>
      <c r="AC27" s="4">
        <v>1.26</v>
      </c>
      <c r="AD27" s="4"/>
      <c r="AE27" s="4">
        <v>5.64</v>
      </c>
      <c r="AF27" s="4"/>
      <c r="AG27" s="4">
        <v>0.107</v>
      </c>
      <c r="AH27" s="4">
        <v>0.42</v>
      </c>
      <c r="AI27" s="4"/>
      <c r="AJ27" s="4">
        <v>181</v>
      </c>
      <c r="AK27" s="4"/>
      <c r="AL27" s="4">
        <v>0.0003</v>
      </c>
      <c r="AM27" s="4"/>
      <c r="AN27" s="4"/>
      <c r="AO27" s="4"/>
      <c r="AP27" s="4"/>
    </row>
    <row r="37" ht="12.75">
      <c r="A37" t="s">
        <v>115</v>
      </c>
    </row>
    <row r="38" ht="12.75">
      <c r="A38" s="5">
        <v>31734011</v>
      </c>
    </row>
    <row r="39" ht="12.75">
      <c r="A39" t="s">
        <v>118</v>
      </c>
    </row>
    <row r="40" ht="12.75">
      <c r="A40" s="7">
        <v>18</v>
      </c>
    </row>
    <row r="41" spans="1:41" ht="12.75">
      <c r="A41" t="s">
        <v>106</v>
      </c>
      <c r="D41">
        <f>AVERAGE(D$2:D$40)</f>
        <v>22.604</v>
      </c>
      <c r="E41">
        <f aca="true" t="shared" si="0" ref="E41:AO41">AVERAGE(E$2:E$40)</f>
        <v>7.6716</v>
      </c>
      <c r="F41">
        <f t="shared" si="0"/>
        <v>315.88</v>
      </c>
      <c r="G41">
        <f t="shared" si="0"/>
        <v>0.44559999999999994</v>
      </c>
      <c r="H41">
        <f t="shared" si="0"/>
        <v>2.3133333333333335</v>
      </c>
      <c r="I41">
        <f t="shared" si="0"/>
        <v>160.5</v>
      </c>
      <c r="J41" t="e">
        <f t="shared" si="0"/>
        <v>#DIV/0!</v>
      </c>
      <c r="K41">
        <f t="shared" si="0"/>
        <v>0.2994230769230769</v>
      </c>
      <c r="L41">
        <f t="shared" si="0"/>
        <v>5.525384615384615</v>
      </c>
      <c r="M41">
        <f t="shared" si="0"/>
        <v>0.3945000000000001</v>
      </c>
      <c r="N41" t="e">
        <f t="shared" si="0"/>
        <v>#DIV/0!</v>
      </c>
      <c r="O41" t="e">
        <f t="shared" si="0"/>
        <v>#DIV/0!</v>
      </c>
      <c r="P41">
        <f t="shared" si="0"/>
        <v>0.017230769230769234</v>
      </c>
      <c r="Q41" t="e">
        <f t="shared" si="0"/>
        <v>#DIV/0!</v>
      </c>
      <c r="R41" t="e">
        <f t="shared" si="0"/>
        <v>#DIV/0!</v>
      </c>
      <c r="S41" t="e">
        <f t="shared" si="0"/>
        <v>#DIV/0!</v>
      </c>
      <c r="T41">
        <f t="shared" si="0"/>
        <v>1.83</v>
      </c>
      <c r="U41">
        <f t="shared" si="0"/>
        <v>5.341666666666666</v>
      </c>
      <c r="V41">
        <f t="shared" si="0"/>
        <v>3.026153846153846</v>
      </c>
      <c r="W41" t="e">
        <f t="shared" si="0"/>
        <v>#DIV/0!</v>
      </c>
      <c r="X41">
        <f t="shared" si="0"/>
        <v>37.01153846153847</v>
      </c>
      <c r="Y41">
        <f t="shared" si="0"/>
        <v>0.003090909090909091</v>
      </c>
      <c r="Z41" t="e">
        <f t="shared" si="0"/>
        <v>#DIV/0!</v>
      </c>
      <c r="AA41">
        <f t="shared" si="0"/>
        <v>16.219230769230766</v>
      </c>
      <c r="AB41" t="e">
        <f t="shared" si="0"/>
        <v>#DIV/0!</v>
      </c>
      <c r="AC41">
        <f t="shared" si="0"/>
        <v>2.3312692307692306</v>
      </c>
      <c r="AD41" t="e">
        <f t="shared" si="0"/>
        <v>#DIV/0!</v>
      </c>
      <c r="AE41">
        <f t="shared" si="0"/>
        <v>5.872692307692306</v>
      </c>
      <c r="AF41" t="e">
        <f t="shared" si="0"/>
        <v>#DIV/0!</v>
      </c>
      <c r="AG41">
        <f t="shared" si="0"/>
        <v>0.15058333333333335</v>
      </c>
      <c r="AH41">
        <f t="shared" si="0"/>
        <v>0.5703846153846154</v>
      </c>
      <c r="AI41">
        <f t="shared" si="0"/>
        <v>7.016666666666666</v>
      </c>
      <c r="AJ41">
        <f t="shared" si="0"/>
        <v>193.96153846153845</v>
      </c>
      <c r="AK41">
        <f t="shared" si="0"/>
        <v>5.433333333333333</v>
      </c>
      <c r="AL41">
        <f t="shared" si="0"/>
        <v>0.0017454545454545463</v>
      </c>
      <c r="AM41">
        <f t="shared" si="0"/>
        <v>0.014142857142857143</v>
      </c>
      <c r="AN41">
        <f t="shared" si="0"/>
        <v>0.03233333333333333</v>
      </c>
      <c r="AO41">
        <f t="shared" si="0"/>
        <v>0.03233333333333333</v>
      </c>
    </row>
    <row r="42" spans="1:41" ht="12.75">
      <c r="A42" t="s">
        <v>107</v>
      </c>
      <c r="D42">
        <f>MEDIAN(D$2:D$40)</f>
        <v>22.7</v>
      </c>
      <c r="E42">
        <f aca="true" t="shared" si="1" ref="E42:AO42">MEDIAN(E$2:E$40)</f>
        <v>7.59</v>
      </c>
      <c r="F42">
        <f t="shared" si="1"/>
        <v>317</v>
      </c>
      <c r="G42">
        <f t="shared" si="1"/>
        <v>0.35</v>
      </c>
      <c r="H42">
        <f t="shared" si="1"/>
        <v>1.2</v>
      </c>
      <c r="I42">
        <f t="shared" si="1"/>
        <v>163</v>
      </c>
      <c r="J42" t="e">
        <f t="shared" si="1"/>
        <v>#NUM!</v>
      </c>
      <c r="K42">
        <f t="shared" si="1"/>
        <v>0.2735</v>
      </c>
      <c r="L42">
        <f t="shared" si="1"/>
        <v>5.615</v>
      </c>
      <c r="M42">
        <f t="shared" si="1"/>
        <v>0.389</v>
      </c>
      <c r="N42" t="e">
        <f t="shared" si="1"/>
        <v>#NUM!</v>
      </c>
      <c r="O42" t="e">
        <f t="shared" si="1"/>
        <v>#NUM!</v>
      </c>
      <c r="P42">
        <f t="shared" si="1"/>
        <v>0.01</v>
      </c>
      <c r="Q42" t="e">
        <f t="shared" si="1"/>
        <v>#NUM!</v>
      </c>
      <c r="R42" t="e">
        <f t="shared" si="1"/>
        <v>#NUM!</v>
      </c>
      <c r="S42" t="e">
        <f t="shared" si="1"/>
        <v>#NUM!</v>
      </c>
      <c r="T42">
        <f t="shared" si="1"/>
        <v>1.95</v>
      </c>
      <c r="U42">
        <f t="shared" si="1"/>
        <v>2.95</v>
      </c>
      <c r="V42">
        <f t="shared" si="1"/>
        <v>2.56</v>
      </c>
      <c r="W42" t="e">
        <f t="shared" si="1"/>
        <v>#NUM!</v>
      </c>
      <c r="X42">
        <f t="shared" si="1"/>
        <v>37.35</v>
      </c>
      <c r="Y42">
        <f t="shared" si="1"/>
        <v>0.002</v>
      </c>
      <c r="Z42" t="e">
        <f t="shared" si="1"/>
        <v>#NUM!</v>
      </c>
      <c r="AA42">
        <f t="shared" si="1"/>
        <v>16.4</v>
      </c>
      <c r="AB42" t="e">
        <f t="shared" si="1"/>
        <v>#NUM!</v>
      </c>
      <c r="AC42">
        <f t="shared" si="1"/>
        <v>1.545</v>
      </c>
      <c r="AD42" t="e">
        <f t="shared" si="1"/>
        <v>#NUM!</v>
      </c>
      <c r="AE42">
        <f t="shared" si="1"/>
        <v>5.665</v>
      </c>
      <c r="AF42" t="e">
        <f t="shared" si="1"/>
        <v>#NUM!</v>
      </c>
      <c r="AG42">
        <f t="shared" si="1"/>
        <v>0.1265</v>
      </c>
      <c r="AH42">
        <f t="shared" si="1"/>
        <v>0.502</v>
      </c>
      <c r="AI42">
        <f t="shared" si="1"/>
        <v>3.3499999999999996</v>
      </c>
      <c r="AJ42">
        <f t="shared" si="1"/>
        <v>194</v>
      </c>
      <c r="AK42">
        <f t="shared" si="1"/>
        <v>3.3499999999999996</v>
      </c>
      <c r="AL42">
        <f t="shared" si="1"/>
        <v>0.002</v>
      </c>
      <c r="AM42">
        <f t="shared" si="1"/>
        <v>0.01</v>
      </c>
      <c r="AN42">
        <f t="shared" si="1"/>
        <v>0.031</v>
      </c>
      <c r="AO42">
        <f t="shared" si="1"/>
        <v>0.031</v>
      </c>
    </row>
    <row r="43" spans="1:41" ht="12.75">
      <c r="A43" t="s">
        <v>109</v>
      </c>
      <c r="D43">
        <f>MAX(D$2:D$40)</f>
        <v>23</v>
      </c>
      <c r="E43">
        <f aca="true" t="shared" si="2" ref="E43:AO43">MAX(E$2:E$40)</f>
        <v>9.58</v>
      </c>
      <c r="F43">
        <f t="shared" si="2"/>
        <v>327</v>
      </c>
      <c r="G43">
        <f t="shared" si="2"/>
        <v>1.33</v>
      </c>
      <c r="H43">
        <f t="shared" si="2"/>
        <v>8.2</v>
      </c>
      <c r="I43">
        <f t="shared" si="2"/>
        <v>174</v>
      </c>
      <c r="J43">
        <f t="shared" si="2"/>
        <v>0</v>
      </c>
      <c r="K43">
        <f t="shared" si="2"/>
        <v>0.54</v>
      </c>
      <c r="L43">
        <f t="shared" si="2"/>
        <v>6.3</v>
      </c>
      <c r="M43">
        <f t="shared" si="2"/>
        <v>0.507</v>
      </c>
      <c r="N43">
        <f t="shared" si="2"/>
        <v>0</v>
      </c>
      <c r="O43">
        <f t="shared" si="2"/>
        <v>0</v>
      </c>
      <c r="P43">
        <f t="shared" si="2"/>
        <v>0.07</v>
      </c>
      <c r="Q43">
        <f t="shared" si="2"/>
        <v>0</v>
      </c>
      <c r="R43">
        <f t="shared" si="2"/>
        <v>0</v>
      </c>
      <c r="S43">
        <f t="shared" si="2"/>
        <v>0</v>
      </c>
      <c r="T43">
        <f t="shared" si="2"/>
        <v>3</v>
      </c>
      <c r="U43">
        <f t="shared" si="2"/>
        <v>32</v>
      </c>
      <c r="V43">
        <f t="shared" si="2"/>
        <v>9.03</v>
      </c>
      <c r="W43">
        <f t="shared" si="2"/>
        <v>0</v>
      </c>
      <c r="X43">
        <f t="shared" si="2"/>
        <v>43.7</v>
      </c>
      <c r="Y43">
        <f t="shared" si="2"/>
        <v>0.008</v>
      </c>
      <c r="Z43">
        <f t="shared" si="2"/>
        <v>0</v>
      </c>
      <c r="AA43">
        <f t="shared" si="2"/>
        <v>18.1</v>
      </c>
      <c r="AB43">
        <f t="shared" si="2"/>
        <v>0</v>
      </c>
      <c r="AC43">
        <f t="shared" si="2"/>
        <v>23.1</v>
      </c>
      <c r="AD43">
        <f t="shared" si="2"/>
        <v>0</v>
      </c>
      <c r="AE43">
        <f t="shared" si="2"/>
        <v>10.6</v>
      </c>
      <c r="AF43">
        <f t="shared" si="2"/>
        <v>0</v>
      </c>
      <c r="AG43">
        <f t="shared" si="2"/>
        <v>0.342</v>
      </c>
      <c r="AH43">
        <f t="shared" si="2"/>
        <v>2</v>
      </c>
      <c r="AI43">
        <f t="shared" si="2"/>
        <v>18.5</v>
      </c>
      <c r="AJ43">
        <f t="shared" si="2"/>
        <v>244</v>
      </c>
      <c r="AK43">
        <f t="shared" si="2"/>
        <v>15.5</v>
      </c>
      <c r="AL43">
        <f t="shared" si="2"/>
        <v>0.0035</v>
      </c>
      <c r="AM43">
        <f t="shared" si="2"/>
        <v>0.023</v>
      </c>
      <c r="AN43">
        <f t="shared" si="2"/>
        <v>0.035</v>
      </c>
      <c r="AO43">
        <f t="shared" si="2"/>
        <v>0.035</v>
      </c>
    </row>
    <row r="44" spans="1:41" ht="12.75">
      <c r="A44" t="s">
        <v>108</v>
      </c>
      <c r="D44">
        <f>MIN(D$2:D$40)</f>
        <v>22.2</v>
      </c>
      <c r="E44">
        <f aca="true" t="shared" si="3" ref="E44:AO44">MIN(E$2:E$40)</f>
        <v>7.34</v>
      </c>
      <c r="F44">
        <f t="shared" si="3"/>
        <v>280</v>
      </c>
      <c r="G44">
        <f t="shared" si="3"/>
        <v>0.09</v>
      </c>
      <c r="H44">
        <f t="shared" si="3"/>
        <v>0.4</v>
      </c>
      <c r="I44">
        <f t="shared" si="3"/>
        <v>100</v>
      </c>
      <c r="J44">
        <f t="shared" si="3"/>
        <v>0</v>
      </c>
      <c r="K44">
        <f t="shared" si="3"/>
        <v>0.14</v>
      </c>
      <c r="L44">
        <f t="shared" si="3"/>
        <v>4.82</v>
      </c>
      <c r="M44">
        <f t="shared" si="3"/>
        <v>0.258</v>
      </c>
      <c r="N44">
        <f t="shared" si="3"/>
        <v>0</v>
      </c>
      <c r="O44">
        <f t="shared" si="3"/>
        <v>0</v>
      </c>
      <c r="P44">
        <f t="shared" si="3"/>
        <v>0.005</v>
      </c>
      <c r="Q44">
        <f t="shared" si="3"/>
        <v>0</v>
      </c>
      <c r="R44">
        <f t="shared" si="3"/>
        <v>0</v>
      </c>
      <c r="S44">
        <f t="shared" si="3"/>
        <v>0</v>
      </c>
      <c r="T44">
        <f t="shared" si="3"/>
        <v>0.5</v>
      </c>
      <c r="U44">
        <f t="shared" si="3"/>
        <v>1.4</v>
      </c>
      <c r="V44">
        <f t="shared" si="3"/>
        <v>0.8</v>
      </c>
      <c r="W44">
        <f t="shared" si="3"/>
        <v>0</v>
      </c>
      <c r="X44">
        <f t="shared" si="3"/>
        <v>25.2</v>
      </c>
      <c r="Y44">
        <f t="shared" si="3"/>
        <v>0.001</v>
      </c>
      <c r="Z44">
        <f t="shared" si="3"/>
        <v>0</v>
      </c>
      <c r="AA44">
        <f t="shared" si="3"/>
        <v>8.2</v>
      </c>
      <c r="AB44">
        <f t="shared" si="3"/>
        <v>0</v>
      </c>
      <c r="AC44">
        <f t="shared" si="3"/>
        <v>0.958</v>
      </c>
      <c r="AD44">
        <f t="shared" si="3"/>
        <v>0</v>
      </c>
      <c r="AE44">
        <f t="shared" si="3"/>
        <v>4.99</v>
      </c>
      <c r="AF44">
        <f t="shared" si="3"/>
        <v>0</v>
      </c>
      <c r="AG44">
        <f t="shared" si="3"/>
        <v>0.033</v>
      </c>
      <c r="AH44">
        <f t="shared" si="3"/>
        <v>0.28</v>
      </c>
      <c r="AI44">
        <f t="shared" si="3"/>
        <v>0.7</v>
      </c>
      <c r="AJ44">
        <f t="shared" si="3"/>
        <v>144</v>
      </c>
      <c r="AK44">
        <f t="shared" si="3"/>
        <v>0.7</v>
      </c>
      <c r="AL44">
        <f t="shared" si="3"/>
        <v>0.0001</v>
      </c>
      <c r="AM44">
        <f t="shared" si="3"/>
        <v>0.005</v>
      </c>
      <c r="AN44">
        <f t="shared" si="3"/>
        <v>0.031</v>
      </c>
      <c r="AO44">
        <f t="shared" si="3"/>
        <v>0.031</v>
      </c>
    </row>
    <row r="45" spans="1:41" ht="12.75">
      <c r="A45" t="s">
        <v>110</v>
      </c>
      <c r="D45">
        <f>D43-D41</f>
        <v>0.3960000000000008</v>
      </c>
      <c r="E45">
        <f aca="true" t="shared" si="4" ref="E45:AO45">E43-E41</f>
        <v>1.9084000000000003</v>
      </c>
      <c r="F45">
        <f t="shared" si="4"/>
        <v>11.120000000000005</v>
      </c>
      <c r="G45">
        <f t="shared" si="4"/>
        <v>0.8844000000000001</v>
      </c>
      <c r="H45">
        <f t="shared" si="4"/>
        <v>5.886666666666666</v>
      </c>
      <c r="I45">
        <f t="shared" si="4"/>
        <v>13.5</v>
      </c>
      <c r="J45" t="e">
        <f t="shared" si="4"/>
        <v>#DIV/0!</v>
      </c>
      <c r="K45">
        <f t="shared" si="4"/>
        <v>0.24057692307692313</v>
      </c>
      <c r="L45">
        <f t="shared" si="4"/>
        <v>0.7746153846153847</v>
      </c>
      <c r="M45">
        <f t="shared" si="4"/>
        <v>0.11249999999999993</v>
      </c>
      <c r="N45" t="e">
        <f t="shared" si="4"/>
        <v>#DIV/0!</v>
      </c>
      <c r="O45" t="e">
        <f t="shared" si="4"/>
        <v>#DIV/0!</v>
      </c>
      <c r="P45">
        <f t="shared" si="4"/>
        <v>0.05276923076923078</v>
      </c>
      <c r="Q45" t="e">
        <f t="shared" si="4"/>
        <v>#DIV/0!</v>
      </c>
      <c r="R45" t="e">
        <f t="shared" si="4"/>
        <v>#DIV/0!</v>
      </c>
      <c r="S45" t="e">
        <f t="shared" si="4"/>
        <v>#DIV/0!</v>
      </c>
      <c r="T45">
        <f t="shared" si="4"/>
        <v>1.17</v>
      </c>
      <c r="U45">
        <f t="shared" si="4"/>
        <v>26.658333333333335</v>
      </c>
      <c r="V45">
        <f t="shared" si="4"/>
        <v>6.003846153846153</v>
      </c>
      <c r="W45" t="e">
        <f t="shared" si="4"/>
        <v>#DIV/0!</v>
      </c>
      <c r="X45">
        <f t="shared" si="4"/>
        <v>6.688461538461532</v>
      </c>
      <c r="Y45">
        <f t="shared" si="4"/>
        <v>0.004909090909090909</v>
      </c>
      <c r="Z45" t="e">
        <f t="shared" si="4"/>
        <v>#DIV/0!</v>
      </c>
      <c r="AA45">
        <f t="shared" si="4"/>
        <v>1.8807692307692356</v>
      </c>
      <c r="AB45" t="e">
        <f t="shared" si="4"/>
        <v>#DIV/0!</v>
      </c>
      <c r="AC45">
        <f t="shared" si="4"/>
        <v>20.76873076923077</v>
      </c>
      <c r="AD45" t="e">
        <f t="shared" si="4"/>
        <v>#DIV/0!</v>
      </c>
      <c r="AE45">
        <f t="shared" si="4"/>
        <v>4.7273076923076935</v>
      </c>
      <c r="AF45" t="e">
        <f t="shared" si="4"/>
        <v>#DIV/0!</v>
      </c>
      <c r="AG45">
        <f t="shared" si="4"/>
        <v>0.19141666666666668</v>
      </c>
      <c r="AH45">
        <f t="shared" si="4"/>
        <v>1.4296153846153845</v>
      </c>
      <c r="AI45">
        <f t="shared" si="4"/>
        <v>11.483333333333334</v>
      </c>
      <c r="AJ45">
        <f t="shared" si="4"/>
        <v>50.03846153846155</v>
      </c>
      <c r="AK45">
        <f t="shared" si="4"/>
        <v>10.066666666666666</v>
      </c>
      <c r="AL45">
        <f t="shared" si="4"/>
        <v>0.0017545454545454537</v>
      </c>
      <c r="AM45">
        <f t="shared" si="4"/>
        <v>0.008857142857142857</v>
      </c>
      <c r="AN45">
        <f t="shared" si="4"/>
        <v>0.0026666666666666713</v>
      </c>
      <c r="AO45">
        <f t="shared" si="4"/>
        <v>0.0026666666666666713</v>
      </c>
    </row>
    <row r="46" spans="1:41" ht="12.75">
      <c r="A46" t="s">
        <v>111</v>
      </c>
      <c r="D46">
        <f>D41-D44</f>
        <v>0.4039999999999999</v>
      </c>
      <c r="E46">
        <f aca="true" t="shared" si="5" ref="E46:AO46">E41-E44</f>
        <v>0.3315999999999999</v>
      </c>
      <c r="F46">
        <f t="shared" si="5"/>
        <v>35.879999999999995</v>
      </c>
      <c r="G46">
        <f t="shared" si="5"/>
        <v>0.3555999999999999</v>
      </c>
      <c r="H46">
        <f t="shared" si="5"/>
        <v>1.9133333333333336</v>
      </c>
      <c r="I46">
        <f t="shared" si="5"/>
        <v>60.5</v>
      </c>
      <c r="J46" t="e">
        <f t="shared" si="5"/>
        <v>#DIV/0!</v>
      </c>
      <c r="K46">
        <f t="shared" si="5"/>
        <v>0.1594230769230769</v>
      </c>
      <c r="L46">
        <f t="shared" si="5"/>
        <v>0.7053846153846148</v>
      </c>
      <c r="M46">
        <f t="shared" si="5"/>
        <v>0.13650000000000007</v>
      </c>
      <c r="N46" t="e">
        <f t="shared" si="5"/>
        <v>#DIV/0!</v>
      </c>
      <c r="O46" t="e">
        <f t="shared" si="5"/>
        <v>#DIV/0!</v>
      </c>
      <c r="P46">
        <f t="shared" si="5"/>
        <v>0.012230769230769233</v>
      </c>
      <c r="Q46" t="e">
        <f t="shared" si="5"/>
        <v>#DIV/0!</v>
      </c>
      <c r="R46" t="e">
        <f t="shared" si="5"/>
        <v>#DIV/0!</v>
      </c>
      <c r="S46" t="e">
        <f t="shared" si="5"/>
        <v>#DIV/0!</v>
      </c>
      <c r="T46">
        <f t="shared" si="5"/>
        <v>1.33</v>
      </c>
      <c r="U46">
        <f t="shared" si="5"/>
        <v>3.941666666666666</v>
      </c>
      <c r="V46">
        <f t="shared" si="5"/>
        <v>2.2261538461538457</v>
      </c>
      <c r="W46" t="e">
        <f t="shared" si="5"/>
        <v>#DIV/0!</v>
      </c>
      <c r="X46">
        <f t="shared" si="5"/>
        <v>11.811538461538472</v>
      </c>
      <c r="Y46">
        <f t="shared" si="5"/>
        <v>0.002090909090909091</v>
      </c>
      <c r="Z46" t="e">
        <f t="shared" si="5"/>
        <v>#DIV/0!</v>
      </c>
      <c r="AA46">
        <f t="shared" si="5"/>
        <v>8.019230769230766</v>
      </c>
      <c r="AB46" t="e">
        <f t="shared" si="5"/>
        <v>#DIV/0!</v>
      </c>
      <c r="AC46">
        <f t="shared" si="5"/>
        <v>1.3732692307692307</v>
      </c>
      <c r="AD46" t="e">
        <f t="shared" si="5"/>
        <v>#DIV/0!</v>
      </c>
      <c r="AE46">
        <f t="shared" si="5"/>
        <v>0.8826923076923059</v>
      </c>
      <c r="AF46" t="e">
        <f t="shared" si="5"/>
        <v>#DIV/0!</v>
      </c>
      <c r="AG46">
        <f t="shared" si="5"/>
        <v>0.11758333333333335</v>
      </c>
      <c r="AH46">
        <f t="shared" si="5"/>
        <v>0.29038461538461535</v>
      </c>
      <c r="AI46">
        <f t="shared" si="5"/>
        <v>6.3166666666666655</v>
      </c>
      <c r="AJ46">
        <f t="shared" si="5"/>
        <v>49.96153846153845</v>
      </c>
      <c r="AK46">
        <f t="shared" si="5"/>
        <v>4.7333333333333325</v>
      </c>
      <c r="AL46">
        <f t="shared" si="5"/>
        <v>0.0016454545454545463</v>
      </c>
      <c r="AM46">
        <f t="shared" si="5"/>
        <v>0.009142857142857144</v>
      </c>
      <c r="AN46">
        <f t="shared" si="5"/>
        <v>0.0013333333333333322</v>
      </c>
      <c r="AO46">
        <f t="shared" si="5"/>
        <v>0.0013333333333333322</v>
      </c>
    </row>
    <row r="47" spans="1:41" ht="12.75">
      <c r="A47" t="s">
        <v>112</v>
      </c>
      <c r="D47">
        <f>STDEV(D2:D40)</f>
        <v>0.2388863048960607</v>
      </c>
      <c r="E47">
        <f aca="true" t="shared" si="6" ref="E47:AO47">STDEV(E2:E40)</f>
        <v>0.4154583813893629</v>
      </c>
      <c r="F47">
        <f t="shared" si="6"/>
        <v>10.576388797694865</v>
      </c>
      <c r="G47">
        <f t="shared" si="6"/>
        <v>0.35877197958220386</v>
      </c>
      <c r="H47">
        <f t="shared" si="6"/>
        <v>2.4038263149364494</v>
      </c>
      <c r="I47">
        <f t="shared" si="6"/>
        <v>14.037806096395547</v>
      </c>
      <c r="J47" t="e">
        <f t="shared" si="6"/>
        <v>#DIV/0!</v>
      </c>
      <c r="K47">
        <f t="shared" si="6"/>
        <v>0.09163020160489596</v>
      </c>
      <c r="L47">
        <f t="shared" si="6"/>
        <v>0.3913487525901235</v>
      </c>
      <c r="M47">
        <f t="shared" si="6"/>
        <v>0.05766472058373246</v>
      </c>
      <c r="N47" t="e">
        <f t="shared" si="6"/>
        <v>#DIV/0!</v>
      </c>
      <c r="O47" t="e">
        <f t="shared" si="6"/>
        <v>#DIV/0!</v>
      </c>
      <c r="P47">
        <f t="shared" si="6"/>
        <v>0.01879341128407261</v>
      </c>
      <c r="Q47" t="e">
        <f t="shared" si="6"/>
        <v>#DIV/0!</v>
      </c>
      <c r="R47" t="e">
        <f t="shared" si="6"/>
        <v>#DIV/0!</v>
      </c>
      <c r="S47" t="e">
        <f t="shared" si="6"/>
        <v>#DIV/0!</v>
      </c>
      <c r="T47">
        <f t="shared" si="6"/>
        <v>0.888256719648098</v>
      </c>
      <c r="U47">
        <f t="shared" si="6"/>
        <v>8.465486973409723</v>
      </c>
      <c r="V47">
        <f t="shared" si="6"/>
        <v>2.069838789709145</v>
      </c>
      <c r="W47" t="e">
        <f t="shared" si="6"/>
        <v>#DIV/0!</v>
      </c>
      <c r="X47">
        <f t="shared" si="6"/>
        <v>3.83158733927094</v>
      </c>
      <c r="Y47">
        <f t="shared" si="6"/>
        <v>0.0021658506621900523</v>
      </c>
      <c r="Z47" t="e">
        <f t="shared" si="6"/>
        <v>#DIV/0!</v>
      </c>
      <c r="AA47">
        <f t="shared" si="6"/>
        <v>1.810418566137526</v>
      </c>
      <c r="AB47" t="e">
        <f t="shared" si="6"/>
        <v>#DIV/0!</v>
      </c>
      <c r="AC47">
        <f t="shared" si="6"/>
        <v>4.254868529651108</v>
      </c>
      <c r="AD47" t="e">
        <f t="shared" si="6"/>
        <v>#DIV/0!</v>
      </c>
      <c r="AE47">
        <f t="shared" si="6"/>
        <v>1.0115910544970537</v>
      </c>
      <c r="AF47" t="e">
        <f t="shared" si="6"/>
        <v>#DIV/0!</v>
      </c>
      <c r="AG47">
        <f t="shared" si="6"/>
        <v>0.08072870114405283</v>
      </c>
      <c r="AH47">
        <f t="shared" si="6"/>
        <v>0.3171577622475069</v>
      </c>
      <c r="AI47">
        <f t="shared" si="6"/>
        <v>8.05690180321609</v>
      </c>
      <c r="AJ47">
        <f t="shared" si="6"/>
        <v>20.883449464551113</v>
      </c>
      <c r="AK47">
        <f t="shared" si="6"/>
        <v>6.0264970477605555</v>
      </c>
      <c r="AL47">
        <f t="shared" si="6"/>
        <v>0.001396501503836085</v>
      </c>
      <c r="AM47">
        <f t="shared" si="6"/>
        <v>0.00853284968867516</v>
      </c>
      <c r="AN47">
        <f t="shared" si="6"/>
        <v>0.0023094010767585054</v>
      </c>
      <c r="AO47">
        <f t="shared" si="6"/>
        <v>0.0023094010767585054</v>
      </c>
    </row>
    <row r="48" spans="1:41" ht="12.75">
      <c r="A48" t="s">
        <v>113</v>
      </c>
      <c r="D48">
        <f>VAR(D2:D11)</f>
        <v>0.037777777777692895</v>
      </c>
      <c r="E48">
        <f aca="true" t="shared" si="7" ref="E48:AO48">VAR(E2:E11)</f>
        <v>0.38560444444443776</v>
      </c>
      <c r="F48">
        <f t="shared" si="7"/>
        <v>218.48888888889147</v>
      </c>
      <c r="G48">
        <f t="shared" si="7"/>
        <v>0.07640111111111106</v>
      </c>
      <c r="H48">
        <f t="shared" si="7"/>
        <v>6.035666666666667</v>
      </c>
      <c r="I48">
        <f t="shared" si="7"/>
        <v>383.0666666666673</v>
      </c>
      <c r="J48" t="e">
        <f t="shared" si="7"/>
        <v>#DIV/0!</v>
      </c>
      <c r="K48">
        <f t="shared" si="7"/>
        <v>0.010757777777777791</v>
      </c>
      <c r="L48">
        <f t="shared" si="7"/>
        <v>0.2574888888889038</v>
      </c>
      <c r="M48">
        <f t="shared" si="7"/>
        <v>0.002729111111111108</v>
      </c>
      <c r="N48" t="e">
        <f t="shared" si="7"/>
        <v>#DIV/0!</v>
      </c>
      <c r="O48" t="e">
        <f t="shared" si="7"/>
        <v>#DIV/0!</v>
      </c>
      <c r="P48">
        <f t="shared" si="7"/>
        <v>0.0004316000000000001</v>
      </c>
      <c r="Q48" t="e">
        <f t="shared" si="7"/>
        <v>#DIV/0!</v>
      </c>
      <c r="R48" t="e">
        <f t="shared" si="7"/>
        <v>#DIV/0!</v>
      </c>
      <c r="S48" t="e">
        <f t="shared" si="7"/>
        <v>#DIV/0!</v>
      </c>
      <c r="T48">
        <f t="shared" si="7"/>
        <v>0.7889999999999999</v>
      </c>
      <c r="U48">
        <f t="shared" si="7"/>
        <v>85.53066666666666</v>
      </c>
      <c r="V48">
        <f t="shared" si="7"/>
        <v>6.415556666666665</v>
      </c>
      <c r="W48" t="e">
        <f t="shared" si="7"/>
        <v>#DIV/0!</v>
      </c>
      <c r="X48">
        <f t="shared" si="7"/>
        <v>29.391222222221685</v>
      </c>
      <c r="Y48">
        <f t="shared" si="7"/>
        <v>5.111111111111109E-06</v>
      </c>
      <c r="Z48" t="e">
        <f t="shared" si="7"/>
        <v>#DIV/0!</v>
      </c>
      <c r="AA48">
        <f t="shared" si="7"/>
        <v>7.571222222222281</v>
      </c>
      <c r="AB48" t="e">
        <f t="shared" si="7"/>
        <v>#DIV/0!</v>
      </c>
      <c r="AC48">
        <f t="shared" si="7"/>
        <v>46.51471361111112</v>
      </c>
      <c r="AD48" t="e">
        <f t="shared" si="7"/>
        <v>#DIV/0!</v>
      </c>
      <c r="AE48">
        <f t="shared" si="7"/>
        <v>2.3018222222222184</v>
      </c>
      <c r="AF48" t="e">
        <f t="shared" si="7"/>
        <v>#DIV/0!</v>
      </c>
      <c r="AG48">
        <f t="shared" si="7"/>
        <v>0.011654711111111117</v>
      </c>
      <c r="AH48">
        <f t="shared" si="7"/>
        <v>0.01356845555555555</v>
      </c>
      <c r="AI48">
        <f t="shared" si="7"/>
        <v>59.552000000000014</v>
      </c>
      <c r="AJ48">
        <f t="shared" si="7"/>
        <v>897.0666666666641</v>
      </c>
      <c r="AK48">
        <f t="shared" si="7"/>
        <v>14.997000000000003</v>
      </c>
      <c r="AL48">
        <f t="shared" si="7"/>
        <v>1.7416666666666666E-06</v>
      </c>
      <c r="AM48">
        <f t="shared" si="7"/>
        <v>6.786666666666664E-05</v>
      </c>
      <c r="AN48">
        <f t="shared" si="7"/>
        <v>5.333333333333343E-06</v>
      </c>
      <c r="AO48">
        <f t="shared" si="7"/>
        <v>5.333333333333343E-06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Newman</cp:lastModifiedBy>
  <dcterms:created xsi:type="dcterms:W3CDTF">2006-11-02T20:20:40Z</dcterms:created>
  <dcterms:modified xsi:type="dcterms:W3CDTF">2006-11-29T19:18:11Z</dcterms:modified>
  <cp:category/>
  <cp:version/>
  <cp:contentType/>
  <cp:contentStatus/>
</cp:coreProperties>
</file>